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iegowosc\Desktop\Plany finansowe\2023\"/>
    </mc:Choice>
  </mc:AlternateContent>
  <xr:revisionPtr revIDLastSave="0" documentId="13_ncr:1_{51DCB939-82C0-4127-A522-5862C4E4F512}" xr6:coauthVersionLast="36" xr6:coauthVersionMax="36" xr10:uidLastSave="{00000000-0000-0000-0000-000000000000}"/>
  <bookViews>
    <workbookView xWindow="-120" yWindow="-120" windowWidth="29040" windowHeight="15720" tabRatio="898" activeTab="4" xr2:uid="{00000000-000D-0000-FFFF-FFFF00000000}"/>
  </bookViews>
  <sheets>
    <sheet name="plan finansowy MOK" sheetId="6" r:id="rId1"/>
    <sheet name="plan finansowy MOK (imprezy)" sheetId="7" r:id="rId2"/>
    <sheet name="Plan finansowy CKD" sheetId="9" r:id="rId3"/>
    <sheet name="Plan finansowy CKD (Imprezy)" sheetId="11" r:id="rId4"/>
    <sheet name="Plan na 2023" sheetId="10" r:id="rId5"/>
  </sheets>
  <calcPr calcId="191029"/>
</workbook>
</file>

<file path=xl/calcChain.xml><?xml version="1.0" encoding="utf-8"?>
<calcChain xmlns="http://schemas.openxmlformats.org/spreadsheetml/2006/main">
  <c r="D37" i="7" l="1"/>
  <c r="D35" i="7"/>
  <c r="D33" i="7"/>
  <c r="D32" i="7"/>
  <c r="D31" i="7"/>
  <c r="D30" i="7"/>
  <c r="D29" i="7"/>
  <c r="D28" i="7"/>
  <c r="D27" i="7"/>
  <c r="D26" i="7"/>
  <c r="E19" i="11"/>
  <c r="E16" i="11"/>
  <c r="E14" i="11"/>
  <c r="E9" i="11"/>
  <c r="A30" i="10"/>
  <c r="A23" i="10"/>
  <c r="A24" i="10" s="1"/>
  <c r="A25" i="10" s="1"/>
  <c r="A26" i="10" s="1"/>
  <c r="A27" i="10" s="1"/>
  <c r="A17" i="10"/>
  <c r="A18" i="10" s="1"/>
  <c r="A19" i="10" s="1"/>
  <c r="A20" i="10" s="1"/>
  <c r="A8" i="10"/>
  <c r="B6" i="10"/>
  <c r="C6" i="10" s="1"/>
  <c r="E21" i="7"/>
  <c r="E19" i="7"/>
  <c r="E16" i="7"/>
  <c r="P15" i="7"/>
  <c r="D12" i="7" l="1"/>
  <c r="E25" i="7"/>
  <c r="F8" i="11" l="1"/>
  <c r="E6" i="11" s="1"/>
  <c r="F5" i="11" s="1"/>
  <c r="I8" i="11" s="1"/>
  <c r="D13" i="7"/>
  <c r="E11" i="7" s="1"/>
  <c r="E7" i="7" l="1"/>
  <c r="F10" i="7"/>
  <c r="E6" i="7" l="1"/>
  <c r="P8" i="7" s="1"/>
  <c r="F5" i="7" l="1"/>
  <c r="J6" i="7" s="1"/>
</calcChain>
</file>

<file path=xl/sharedStrings.xml><?xml version="1.0" encoding="utf-8"?>
<sst xmlns="http://schemas.openxmlformats.org/spreadsheetml/2006/main" count="330" uniqueCount="214">
  <si>
    <t>Lp.</t>
  </si>
  <si>
    <t>ZFŚS</t>
  </si>
  <si>
    <t>Fundusz nagród</t>
  </si>
  <si>
    <t>Materiały</t>
  </si>
  <si>
    <t>Ośmiu Wspaniałych</t>
  </si>
  <si>
    <t>Zgierska Przestrzeń</t>
  </si>
  <si>
    <t>Promocja</t>
  </si>
  <si>
    <t>Plener przed Młynem</t>
  </si>
  <si>
    <t>Kino w Starym Młynie</t>
  </si>
  <si>
    <t>wyposażenie</t>
  </si>
  <si>
    <t>dozór</t>
  </si>
  <si>
    <t>Błąd:520</t>
  </si>
  <si>
    <t>nadzór RODO</t>
  </si>
  <si>
    <t>nadzór BHP</t>
  </si>
  <si>
    <t>nadzór PZP</t>
  </si>
  <si>
    <t>monitoring</t>
  </si>
  <si>
    <t>usł.komunalne</t>
  </si>
  <si>
    <t>PRZYCHODY OÓŁEM</t>
  </si>
  <si>
    <t>taneczne</t>
  </si>
  <si>
    <t>Dotacja UM</t>
  </si>
  <si>
    <t>Pozostałe przychody</t>
  </si>
  <si>
    <t>Przychody własne</t>
  </si>
  <si>
    <t>KOSZTY OGÓŁEM</t>
  </si>
  <si>
    <t>biurowe</t>
  </si>
  <si>
    <t>gospodarcze</t>
  </si>
  <si>
    <t>remontowe</t>
  </si>
  <si>
    <t>Energia</t>
  </si>
  <si>
    <t>Woda, energia elektryczna i cieplna</t>
  </si>
  <si>
    <t>Usługi remontowe</t>
  </si>
  <si>
    <t>remont pomieszczeń</t>
  </si>
  <si>
    <t>związane z przeglądami, konserwacją i naprawą urządzeń</t>
  </si>
  <si>
    <t>Usługi pozostałe</t>
  </si>
  <si>
    <t>pocztowe i telekomunikacyjne</t>
  </si>
  <si>
    <t>komunalne</t>
  </si>
  <si>
    <t>nadzór prawny</t>
  </si>
  <si>
    <t>usł.dot.strony internetowej</t>
  </si>
  <si>
    <t>Inne (opłaty z terminal, prowizje)</t>
  </si>
  <si>
    <t>Działalność statutowa</t>
  </si>
  <si>
    <t>Materiały zw.z org.imprez</t>
  </si>
  <si>
    <t>Usługi zw. z org. imprez</t>
  </si>
  <si>
    <t>Pozostałe koszty zw.z imprezami</t>
  </si>
  <si>
    <t>Wynagrodz.bezosobowe</t>
  </si>
  <si>
    <t>Narzut ZUS</t>
  </si>
  <si>
    <t>Wynagrodzenia osobowe</t>
  </si>
  <si>
    <t>Składki ZUS i FP</t>
  </si>
  <si>
    <t>Inne świadczenia pracownicze (badania lek.,ekwiwalenty,szkolenia)</t>
  </si>
  <si>
    <t>Podróże służbowe</t>
  </si>
  <si>
    <t>Sporządziła:</t>
  </si>
  <si>
    <t>Aleksandra Łoś</t>
  </si>
  <si>
    <t>Dotacja MOK</t>
  </si>
  <si>
    <t>Zwiększenie dotacji podmiotowej</t>
  </si>
  <si>
    <t>Szacunkowy koszt nowej siedziby</t>
  </si>
  <si>
    <t>Woda, energia elektryczna i cieplna - nowa siedziba</t>
  </si>
  <si>
    <t>Usługi związane z przeprowadzką</t>
  </si>
  <si>
    <t>usługi transportowe</t>
  </si>
  <si>
    <t>wywóz śmieci</t>
  </si>
  <si>
    <t>Inne</t>
  </si>
  <si>
    <t>nadzór nad programami (ami-soft)</t>
  </si>
  <si>
    <t>nadzór PZP (R.Stawiński)</t>
  </si>
  <si>
    <t>monitoring studio</t>
  </si>
  <si>
    <t>wizualizacja</t>
  </si>
  <si>
    <t>Szczegółowe koszty działalności statutowej:</t>
  </si>
  <si>
    <t>Wydarzenia na sali widowiskowej</t>
  </si>
  <si>
    <t>Zgierska Galeria Sztuki</t>
  </si>
  <si>
    <t>Zespół Pieśni i Tańca BORUTA</t>
  </si>
  <si>
    <t>Teatr Art 51</t>
  </si>
  <si>
    <t>Konkursy/Imprezy</t>
  </si>
  <si>
    <t>Przegląd filmów amatorskich OGIEŃ W GŁOWIE</t>
  </si>
  <si>
    <t>Przegląd Teatrów SŁODKOBŁĘKITY</t>
  </si>
  <si>
    <t>Festiwal poetycki STACHURIADA</t>
  </si>
  <si>
    <t>Konkurs Szopki Bożonarodzeniowej</t>
  </si>
  <si>
    <t>Konkurs Lokalnych Inicjatyw Kulturalnych</t>
  </si>
  <si>
    <t>Zajęcia</t>
  </si>
  <si>
    <t>muzyczne</t>
  </si>
  <si>
    <t>plastyczne dla dzieci</t>
  </si>
  <si>
    <t>plastyczne dla dorosłych</t>
  </si>
  <si>
    <t>warsztaty z linorytu</t>
  </si>
  <si>
    <t>teatralne</t>
  </si>
  <si>
    <t>ferie i wakacje</t>
  </si>
  <si>
    <t>fotograficzne</t>
  </si>
  <si>
    <t>Wydawnictwa</t>
  </si>
  <si>
    <t>Płyta „MuZgi”</t>
  </si>
  <si>
    <t>Czasopismo „Zgierz - Moja Przestrzeń”</t>
  </si>
  <si>
    <t>Promocja MOK</t>
  </si>
  <si>
    <t>Kreatywna Kuźnia Familijna</t>
  </si>
  <si>
    <t>Konkurs Kolęd i Pastorałek</t>
  </si>
  <si>
    <t>Woda,prąd, ciepło</t>
  </si>
  <si>
    <t>Przeglądy i konserwacja urządzeń</t>
  </si>
  <si>
    <t>pocztowe, telekomunikacyjne</t>
  </si>
  <si>
    <t>sprzątanie</t>
  </si>
  <si>
    <t>usł.związane ze stroną internetową</t>
  </si>
  <si>
    <t>Inne (usł.informat., prow.bank.)</t>
  </si>
  <si>
    <t>Materiały związane z org.imprez</t>
  </si>
  <si>
    <t>Usługi związane z org.imprez</t>
  </si>
  <si>
    <t>Pozostałe koszty zw.z org.imprez</t>
  </si>
  <si>
    <t>Wynagrodzenia bezosobowe</t>
  </si>
  <si>
    <t>Inne świadczenia pracownicze (szkolenia, badania, ekwiwalenty)</t>
  </si>
  <si>
    <t>TREŚĆ</t>
  </si>
  <si>
    <t>w tym: wymagalne</t>
  </si>
  <si>
    <t>Środki obrotowe z lat ubiegłych</t>
  </si>
  <si>
    <t>I</t>
  </si>
  <si>
    <t>PRZYCHODY OGÓŁEM</t>
  </si>
  <si>
    <t>Dotacja podmiotowa z budżetu miasta</t>
  </si>
  <si>
    <t>Przychody z budżetu innych jednostek</t>
  </si>
  <si>
    <t>Inne przychody</t>
  </si>
  <si>
    <t>Dochody własne</t>
  </si>
  <si>
    <t>II</t>
  </si>
  <si>
    <t>KOSZTY DZIAŁALNOŚCI</t>
  </si>
  <si>
    <t>Zużycie materiałów</t>
  </si>
  <si>
    <t>Zużycie energii i wody</t>
  </si>
  <si>
    <t>Wynagrodzenia ogółem</t>
  </si>
  <si>
    <t>w tym: osobowe</t>
  </si>
  <si>
    <t>Składki ZUS, FP</t>
  </si>
  <si>
    <t>III</t>
  </si>
  <si>
    <t>Inwestycje i zakupy inwestycyjne</t>
  </si>
  <si>
    <t>VII</t>
  </si>
  <si>
    <t>WYNIK FINANSOWY</t>
  </si>
  <si>
    <t>remont dachu</t>
  </si>
  <si>
    <t>Szczegółowe koszty działalności statutowej</t>
  </si>
  <si>
    <t>Bajkobrania</t>
  </si>
  <si>
    <t>Kulinarna Podróż Dookoła Świata</t>
  </si>
  <si>
    <t>Pracownie</t>
  </si>
  <si>
    <t>plastyczna</t>
  </si>
  <si>
    <t>ceramiczna</t>
  </si>
  <si>
    <t>Rock&amp;Roll dla dzieci</t>
  </si>
  <si>
    <t>dla grup zorganizowanych</t>
  </si>
  <si>
    <t>podczas wakacji i ferii zimowych</t>
  </si>
  <si>
    <t>Jesienny Turniej Bajkowych Strof</t>
  </si>
  <si>
    <t xml:space="preserve">Inne  </t>
  </si>
  <si>
    <t>Inne świadczenia pracownicze</t>
  </si>
  <si>
    <t>Sala widowiskowa</t>
  </si>
  <si>
    <t>emisja głosu</t>
  </si>
  <si>
    <t>Zakupy inwestycyjne</t>
  </si>
  <si>
    <t>Jubileusz 15-lecia CKD</t>
  </si>
  <si>
    <t>Dzień Dziecka</t>
  </si>
  <si>
    <t>Zakupy INWESTYCYJNE</t>
  </si>
  <si>
    <t>usł.informatyczne</t>
  </si>
  <si>
    <t>Kinowy Klub Konesera</t>
  </si>
  <si>
    <t>Wydarzenia Literackie</t>
  </si>
  <si>
    <t>Konkurs Plastyczny</t>
  </si>
  <si>
    <t>związane z przeglądami, konserwacją</t>
  </si>
  <si>
    <t>usł.dot.budynku (monitoring, mycie okien, sprzątanie, odśnieżanie)</t>
  </si>
  <si>
    <t>nadzór nad programami FK i KP, pomoc księgowej</t>
  </si>
  <si>
    <t xml:space="preserve">obsługa systemu biletowego </t>
  </si>
  <si>
    <t>Gazeta Młodzieżowa</t>
  </si>
  <si>
    <t>Działania dla Młodzieży</t>
  </si>
  <si>
    <t>Imprezy różne</t>
  </si>
  <si>
    <t>Malinówka</t>
  </si>
  <si>
    <t>Kaziuki</t>
  </si>
  <si>
    <t>Studio Nagrań</t>
  </si>
  <si>
    <t>usł.dot. budynku (monitoring, sprzątanie)</t>
  </si>
  <si>
    <t>Spektakle teatralne</t>
  </si>
  <si>
    <t>Przewidywane wykonanie na 31.12.2022r.</t>
  </si>
  <si>
    <t>PLAN FINANSOWY NA 2023 ROK</t>
  </si>
  <si>
    <t>Plan finansowy na 2023r.</t>
  </si>
  <si>
    <t>Plan finansowy na 2023r. - STARY MŁYN</t>
  </si>
  <si>
    <t>Plan finansowy na 2023r. - CKD</t>
  </si>
  <si>
    <t>Plan finansowy 2023r. - CKD</t>
  </si>
  <si>
    <t xml:space="preserve"> </t>
  </si>
  <si>
    <t>Dotacja UMZ</t>
  </si>
  <si>
    <t>Dzień Animatora Kultury</t>
  </si>
  <si>
    <t>różne</t>
  </si>
  <si>
    <t>remont pomieszczeń, bieżące naprawy</t>
  </si>
  <si>
    <t>Zmiana planu na 28.02.2023</t>
  </si>
  <si>
    <t>Zmiana na 28.02.2023</t>
  </si>
  <si>
    <t>Brydż</t>
  </si>
  <si>
    <t>Zmiana planu na 28.02.2023r.</t>
  </si>
  <si>
    <t>Wykonanie na 31.12.2022r.</t>
  </si>
  <si>
    <t>Środki pieniężne na 01.01.2023r.</t>
  </si>
  <si>
    <t>Należności na 01.01.2023r. Ogółem</t>
  </si>
  <si>
    <t>Zobowiązania na 01.01.2023r. Ogółem</t>
  </si>
  <si>
    <t>Przychody z budżetu państwa - dotacja inwestycyjna</t>
  </si>
  <si>
    <t>Zgierski Chór Kameralny</t>
  </si>
  <si>
    <t>ŚRODKI Z ZYSKU ROKU UBIEGŁEGO</t>
  </si>
  <si>
    <t>dotacja PISF - modernizacja</t>
  </si>
  <si>
    <t xml:space="preserve">                        - cyfryzacja</t>
  </si>
  <si>
    <t xml:space="preserve">dotacja celowa UMZ </t>
  </si>
  <si>
    <t>Dotacja celowa z budżetu miasta</t>
  </si>
  <si>
    <t>Zmiana planu na 31.03.2023</t>
  </si>
  <si>
    <t>Zmiana na 31.03.2023</t>
  </si>
  <si>
    <t>Zmiana planu na 31.03.2023r.</t>
  </si>
  <si>
    <t>Zmiana planu na 11.04.2023</t>
  </si>
  <si>
    <t>Zmiana na 11.04.2023</t>
  </si>
  <si>
    <t>Zmiana planu na 11.04.2023r.</t>
  </si>
  <si>
    <t>Zmiana planu na 08.05.2023r.</t>
  </si>
  <si>
    <t>Zmiana na 08.05.2023</t>
  </si>
  <si>
    <t>Zmiana planu na 08.05.2023</t>
  </si>
  <si>
    <t>refundacja PUP</t>
  </si>
  <si>
    <t>Propozycja zmiany planu na 17.05.2023r.</t>
  </si>
  <si>
    <t>Propozycja zmiany na 17.05.2023</t>
  </si>
  <si>
    <t>Załącznik nr 4</t>
  </si>
  <si>
    <t>Załącznik nr 3</t>
  </si>
  <si>
    <t>Załącznik nr 2</t>
  </si>
  <si>
    <t>Propozycja zmiany planu na 17.05.2023</t>
  </si>
  <si>
    <t>Propozycja zmiany planu na 23.05.2023r.</t>
  </si>
  <si>
    <t>Propozycja zmiany na 23.05.2023</t>
  </si>
  <si>
    <t>Propozycja zmiany planu na 23.05.2023</t>
  </si>
  <si>
    <t>Zmiana planu na 30.06.2023</t>
  </si>
  <si>
    <t>Zmiana na 30.06.2023</t>
  </si>
  <si>
    <t>do zmiany planu finansowego MOK na 2023r.</t>
  </si>
  <si>
    <t>Załącznik nr 1</t>
  </si>
  <si>
    <t>do planu finansowego MOK na 2023r.</t>
  </si>
  <si>
    <t>Zmiana planu na 30.06.2023r.</t>
  </si>
  <si>
    <t>Inne (wdrożenie JRWA, audyt KRI, prace nad strategią, BIP, internet, opłaty z terminal, prowizje)</t>
  </si>
  <si>
    <t>Plan finansowy MOK na 2023r.</t>
  </si>
  <si>
    <r>
      <t>Zwiększenie/ zmniejszenie</t>
    </r>
    <r>
      <rPr>
        <sz val="9"/>
        <color rgb="FF000000"/>
        <rFont val="Arial"/>
        <family val="2"/>
        <charset val="238"/>
      </rPr>
      <t xml:space="preserve"> (10/4)</t>
    </r>
  </si>
  <si>
    <t>Zmiana planu na 01.09.2023r.</t>
  </si>
  <si>
    <t>Zmiana na 01.09.2023</t>
  </si>
  <si>
    <t>Zmiana planu na 01.09.2023</t>
  </si>
  <si>
    <t>w tym przesunięcie środków z MOK</t>
  </si>
  <si>
    <t>Środki z tyt. zwrotu VAT</t>
  </si>
  <si>
    <t>ŚRODKI UZYSKANE OD US Z TYT. ZWROTU PODATKU VAT</t>
  </si>
  <si>
    <t>Karolina Miżyńska</t>
  </si>
  <si>
    <t>Zatwierdziła: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</si>
</sst>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5]#,##0.00"/>
    <numFmt numFmtId="165" formatCode="#,###"/>
    <numFmt numFmtId="166" formatCode="[$-415]#,##0"/>
    <numFmt numFmtId="167" formatCode="[$-415]General"/>
    <numFmt numFmtId="168" formatCode="#,##0.00&quot; &quot;[$zł-415];[Red]&quot;-&quot;#,##0.00&quot; &quot;[$zł-415]"/>
    <numFmt numFmtId="169" formatCode="#,##0.00&quot; &quot;[$€-407];[Red]&quot;-&quot;#,##0.00&quot; &quot;[$€-407]"/>
  </numFmts>
  <fonts count="17" x14ac:knownFonts="1">
    <font>
      <sz val="11"/>
      <color theme="1"/>
      <name val="Arial"/>
      <family val="2"/>
      <charset val="238"/>
    </font>
    <font>
      <u/>
      <sz val="11"/>
      <color rgb="FF0563C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CC99"/>
        <bgColor rgb="FFFFCC9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167" fontId="4" fillId="0" borderId="0">
      <alignment horizontal="center"/>
    </xf>
    <xf numFmtId="0" fontId="3" fillId="0" borderId="0">
      <alignment horizontal="center" textRotation="90"/>
    </xf>
    <xf numFmtId="0" fontId="4" fillId="0" borderId="0">
      <alignment horizontal="center" textRotation="90"/>
    </xf>
    <xf numFmtId="0" fontId="4" fillId="0" borderId="0">
      <alignment horizontal="center" textRotation="90"/>
    </xf>
    <xf numFmtId="167" fontId="4" fillId="0" borderId="0">
      <alignment horizontal="center" textRotation="90"/>
    </xf>
    <xf numFmtId="0" fontId="2" fillId="0" borderId="0"/>
    <xf numFmtId="0" fontId="5" fillId="0" borderId="0"/>
    <xf numFmtId="0" fontId="6" fillId="0" borderId="0"/>
    <xf numFmtId="0" fontId="6" fillId="0" borderId="0"/>
    <xf numFmtId="167" fontId="6" fillId="0" borderId="0"/>
    <xf numFmtId="168" fontId="5" fillId="0" borderId="0"/>
    <xf numFmtId="169" fontId="6" fillId="0" borderId="0"/>
    <xf numFmtId="168" fontId="6" fillId="0" borderId="0"/>
    <xf numFmtId="168" fontId="6" fillId="0" borderId="0"/>
  </cellStyleXfs>
  <cellXfs count="172">
    <xf numFmtId="0" fontId="0" fillId="0" borderId="0" xfId="0"/>
    <xf numFmtId="0" fontId="2" fillId="0" borderId="0" xfId="3"/>
    <xf numFmtId="164" fontId="7" fillId="0" borderId="0" xfId="3" applyNumberFormat="1" applyFont="1"/>
    <xf numFmtId="164" fontId="2" fillId="0" borderId="0" xfId="3" applyNumberFormat="1"/>
    <xf numFmtId="0" fontId="7" fillId="0" borderId="0" xfId="3" applyFont="1"/>
    <xf numFmtId="0" fontId="2" fillId="0" borderId="0" xfId="3" applyFont="1"/>
    <xf numFmtId="164" fontId="2" fillId="0" borderId="0" xfId="3" applyNumberFormat="1" applyFont="1"/>
    <xf numFmtId="4" fontId="2" fillId="0" borderId="0" xfId="3" applyNumberFormat="1"/>
    <xf numFmtId="164" fontId="7" fillId="0" borderId="0" xfId="3" applyNumberFormat="1" applyFont="1" applyFill="1"/>
    <xf numFmtId="0" fontId="2" fillId="0" borderId="0" xfId="3" applyFill="1"/>
    <xf numFmtId="164" fontId="2" fillId="0" borderId="0" xfId="3" applyNumberFormat="1" applyFill="1"/>
    <xf numFmtId="4" fontId="7" fillId="0" borderId="0" xfId="3" applyNumberFormat="1" applyFont="1"/>
    <xf numFmtId="4" fontId="2" fillId="0" borderId="0" xfId="3" applyNumberFormat="1" applyFill="1"/>
    <xf numFmtId="0" fontId="7" fillId="0" borderId="0" xfId="3" applyFont="1" applyFill="1"/>
    <xf numFmtId="0" fontId="11" fillId="0" borderId="0" xfId="3" applyFont="1"/>
    <xf numFmtId="164" fontId="12" fillId="0" borderId="0" xfId="3" applyNumberFormat="1" applyFont="1" applyAlignment="1">
      <alignment horizontal="right"/>
    </xf>
    <xf numFmtId="164" fontId="9" fillId="0" borderId="0" xfId="3" applyNumberFormat="1" applyFont="1" applyAlignment="1">
      <alignment horizontal="right"/>
    </xf>
    <xf numFmtId="0" fontId="9" fillId="0" borderId="0" xfId="3" applyFont="1"/>
    <xf numFmtId="0" fontId="12" fillId="0" borderId="0" xfId="3" applyFont="1"/>
    <xf numFmtId="164" fontId="12" fillId="0" borderId="0" xfId="3" applyNumberFormat="1" applyFont="1" applyFill="1" applyAlignment="1">
      <alignment horizontal="right"/>
    </xf>
    <xf numFmtId="166" fontId="2" fillId="0" borderId="0" xfId="3" applyNumberFormat="1" applyFill="1"/>
    <xf numFmtId="165" fontId="9" fillId="0" borderId="0" xfId="3" applyNumberFormat="1" applyFont="1"/>
    <xf numFmtId="165" fontId="9" fillId="0" borderId="0" xfId="3" applyNumberFormat="1" applyFont="1" applyAlignment="1">
      <alignment wrapText="1"/>
    </xf>
    <xf numFmtId="166" fontId="2" fillId="0" borderId="0" xfId="3" applyNumberFormat="1"/>
    <xf numFmtId="0" fontId="10" fillId="0" borderId="0" xfId="3" applyFont="1"/>
    <xf numFmtId="164" fontId="12" fillId="2" borderId="0" xfId="3" applyNumberFormat="1" applyFont="1" applyFill="1" applyAlignment="1">
      <alignment horizontal="right"/>
    </xf>
    <xf numFmtId="165" fontId="9" fillId="0" borderId="0" xfId="3" applyNumberFormat="1" applyFont="1" applyAlignment="1">
      <alignment horizontal="left" wrapText="1"/>
    </xf>
    <xf numFmtId="165" fontId="9" fillId="0" borderId="0" xfId="3" applyNumberFormat="1" applyFont="1" applyAlignment="1">
      <alignment wrapText="1" shrinkToFit="1"/>
    </xf>
    <xf numFmtId="165" fontId="12" fillId="0" borderId="0" xfId="3" applyNumberFormat="1" applyFont="1" applyAlignment="1"/>
    <xf numFmtId="164" fontId="12" fillId="0" borderId="0" xfId="3" applyNumberFormat="1" applyFont="1" applyAlignment="1">
      <alignment horizontal="left"/>
    </xf>
    <xf numFmtId="0" fontId="2" fillId="0" borderId="0" xfId="2" applyFont="1" applyFill="1" applyBorder="1" applyAlignment="1" applyProtection="1"/>
    <xf numFmtId="0" fontId="2" fillId="0" borderId="2" xfId="2" applyFont="1" applyFill="1" applyBorder="1" applyAlignment="1" applyProtection="1">
      <alignment horizontal="right" vertical="center"/>
    </xf>
    <xf numFmtId="0" fontId="2" fillId="0" borderId="2" xfId="2" applyFont="1" applyFill="1" applyBorder="1" applyAlignment="1" applyProtection="1"/>
    <xf numFmtId="0" fontId="9" fillId="0" borderId="1" xfId="2" applyFont="1" applyFill="1" applyBorder="1" applyAlignment="1" applyProtection="1">
      <alignment horizontal="right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/>
    <xf numFmtId="0" fontId="10" fillId="0" borderId="1" xfId="2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center"/>
    </xf>
    <xf numFmtId="0" fontId="9" fillId="0" borderId="1" xfId="2" applyFont="1" applyFill="1" applyBorder="1" applyAlignment="1" applyProtection="1"/>
    <xf numFmtId="4" fontId="9" fillId="0" borderId="1" xfId="2" applyNumberFormat="1" applyFont="1" applyFill="1" applyBorder="1" applyAlignment="1" applyProtection="1">
      <alignment horizontal="right" vertical="center"/>
    </xf>
    <xf numFmtId="0" fontId="9" fillId="0" borderId="1" xfId="2" applyFont="1" applyFill="1" applyBorder="1" applyAlignment="1" applyProtection="1">
      <alignment wrapText="1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1" xfId="2" applyFont="1" applyFill="1" applyBorder="1" applyAlignment="1" applyProtection="1"/>
    <xf numFmtId="4" fontId="12" fillId="0" borderId="1" xfId="2" applyNumberFormat="1" applyFont="1" applyFill="1" applyBorder="1" applyAlignment="1" applyProtection="1">
      <alignment horizontal="right" vertical="center"/>
    </xf>
    <xf numFmtId="4" fontId="12" fillId="0" borderId="0" xfId="2" applyNumberFormat="1" applyFont="1" applyFill="1" applyBorder="1" applyAlignment="1" applyProtection="1"/>
    <xf numFmtId="4" fontId="9" fillId="0" borderId="0" xfId="2" applyNumberFormat="1" applyFont="1" applyFill="1" applyBorder="1" applyAlignment="1" applyProtection="1"/>
    <xf numFmtId="0" fontId="12" fillId="0" borderId="0" xfId="2" applyFont="1" applyFill="1" applyBorder="1" applyAlignment="1" applyProtection="1"/>
    <xf numFmtId="0" fontId="12" fillId="0" borderId="3" xfId="2" applyFont="1" applyFill="1" applyBorder="1" applyAlignment="1" applyProtection="1">
      <alignment horizontal="right" vertical="center"/>
    </xf>
    <xf numFmtId="0" fontId="12" fillId="0" borderId="3" xfId="2" applyFont="1" applyFill="1" applyBorder="1" applyAlignment="1" applyProtection="1"/>
    <xf numFmtId="4" fontId="12" fillId="0" borderId="0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horizontal="right" vertical="center"/>
    </xf>
    <xf numFmtId="164" fontId="2" fillId="3" borderId="0" xfId="3" applyNumberFormat="1" applyFill="1"/>
    <xf numFmtId="165" fontId="9" fillId="0" borderId="0" xfId="3" applyNumberFormat="1" applyFont="1" applyAlignment="1">
      <alignment horizontal="left"/>
    </xf>
    <xf numFmtId="0" fontId="2" fillId="0" borderId="0" xfId="3" applyAlignment="1">
      <alignment horizontal="right"/>
    </xf>
    <xf numFmtId="0" fontId="0" fillId="0" borderId="7" xfId="0" applyBorder="1"/>
    <xf numFmtId="0" fontId="12" fillId="0" borderId="0" xfId="3" applyFont="1" applyFill="1" applyBorder="1"/>
    <xf numFmtId="164" fontId="14" fillId="0" borderId="0" xfId="3" applyNumberFormat="1" applyFont="1" applyAlignment="1">
      <alignment horizontal="right"/>
    </xf>
    <xf numFmtId="164" fontId="10" fillId="0" borderId="0" xfId="3" applyNumberFormat="1" applyFont="1" applyAlignment="1">
      <alignment horizontal="right"/>
    </xf>
    <xf numFmtId="0" fontId="14" fillId="0" borderId="0" xfId="3" applyFont="1"/>
    <xf numFmtId="164" fontId="14" fillId="0" borderId="0" xfId="3" applyNumberFormat="1" applyFont="1" applyFill="1" applyAlignment="1">
      <alignment horizontal="right"/>
    </xf>
    <xf numFmtId="164" fontId="10" fillId="0" borderId="0" xfId="3" applyNumberFormat="1" applyFont="1" applyFill="1" applyAlignment="1">
      <alignment horizontal="right"/>
    </xf>
    <xf numFmtId="165" fontId="10" fillId="0" borderId="0" xfId="3" applyNumberFormat="1" applyFont="1"/>
    <xf numFmtId="0" fontId="14" fillId="0" borderId="0" xfId="3" applyFont="1" applyFill="1" applyBorder="1"/>
    <xf numFmtId="165" fontId="10" fillId="0" borderId="0" xfId="3" applyNumberFormat="1" applyFont="1" applyAlignment="1">
      <alignment wrapText="1"/>
    </xf>
    <xf numFmtId="0" fontId="13" fillId="0" borderId="0" xfId="3" applyFont="1"/>
    <xf numFmtId="0" fontId="13" fillId="0" borderId="0" xfId="2" applyFont="1" applyFill="1" applyBorder="1" applyAlignment="1" applyProtection="1">
      <alignment horizontal="right" vertical="top"/>
    </xf>
    <xf numFmtId="4" fontId="10" fillId="0" borderId="0" xfId="3" applyNumberFormat="1" applyFont="1"/>
    <xf numFmtId="4" fontId="10" fillId="0" borderId="6" xfId="3" applyNumberFormat="1" applyFont="1" applyBorder="1"/>
    <xf numFmtId="4" fontId="10" fillId="0" borderId="0" xfId="3" applyNumberFormat="1" applyFont="1" applyBorder="1"/>
    <xf numFmtId="4" fontId="14" fillId="0" borderId="0" xfId="3" applyNumberFormat="1" applyFont="1" applyBorder="1"/>
    <xf numFmtId="0" fontId="12" fillId="0" borderId="0" xfId="3" applyFont="1" applyFill="1" applyBorder="1"/>
    <xf numFmtId="164" fontId="9" fillId="0" borderId="6" xfId="3" applyNumberFormat="1" applyFont="1" applyBorder="1" applyAlignment="1">
      <alignment horizontal="right"/>
    </xf>
    <xf numFmtId="0" fontId="15" fillId="0" borderId="6" xfId="3" applyFont="1" applyBorder="1"/>
    <xf numFmtId="0" fontId="2" fillId="0" borderId="6" xfId="3" applyFont="1" applyBorder="1"/>
    <xf numFmtId="164" fontId="12" fillId="0" borderId="0" xfId="3" applyNumberFormat="1" applyFont="1"/>
    <xf numFmtId="4" fontId="12" fillId="0" borderId="0" xfId="3" applyNumberFormat="1" applyFont="1" applyFill="1"/>
    <xf numFmtId="4" fontId="9" fillId="0" borderId="6" xfId="3" applyNumberFormat="1" applyFont="1" applyBorder="1"/>
    <xf numFmtId="4" fontId="9" fillId="0" borderId="0" xfId="3" applyNumberFormat="1" applyFont="1"/>
    <xf numFmtId="4" fontId="9" fillId="0" borderId="0" xfId="3" applyNumberFormat="1" applyFont="1" applyFill="1"/>
    <xf numFmtId="4" fontId="12" fillId="0" borderId="0" xfId="3" applyNumberFormat="1" applyFont="1"/>
    <xf numFmtId="4" fontId="9" fillId="0" borderId="0" xfId="3" applyNumberFormat="1" applyFont="1" applyAlignment="1">
      <alignment horizontal="right"/>
    </xf>
    <xf numFmtId="4" fontId="9" fillId="0" borderId="6" xfId="3" applyNumberFormat="1" applyFont="1" applyBorder="1" applyAlignment="1">
      <alignment horizontal="right"/>
    </xf>
    <xf numFmtId="4" fontId="12" fillId="0" borderId="0" xfId="3" applyNumberFormat="1" applyFont="1" applyAlignment="1">
      <alignment horizontal="left"/>
    </xf>
    <xf numFmtId="0" fontId="12" fillId="0" borderId="0" xfId="3" applyFont="1" applyFill="1" applyBorder="1"/>
    <xf numFmtId="0" fontId="13" fillId="0" borderId="0" xfId="3" applyFont="1" applyFill="1" applyBorder="1" applyAlignment="1">
      <alignment horizontal="right"/>
    </xf>
    <xf numFmtId="4" fontId="14" fillId="0" borderId="6" xfId="3" applyNumberFormat="1" applyFont="1" applyBorder="1"/>
    <xf numFmtId="164" fontId="2" fillId="0" borderId="6" xfId="3" applyNumberFormat="1" applyFont="1" applyBorder="1"/>
    <xf numFmtId="164" fontId="12" fillId="0" borderId="6" xfId="3" applyNumberFormat="1" applyFont="1" applyBorder="1"/>
    <xf numFmtId="4" fontId="9" fillId="0" borderId="6" xfId="3" applyNumberFormat="1" applyFont="1" applyFill="1" applyBorder="1"/>
    <xf numFmtId="0" fontId="2" fillId="0" borderId="6" xfId="3" applyBorder="1"/>
    <xf numFmtId="4" fontId="2" fillId="0" borderId="0" xfId="3" applyNumberFormat="1" applyFill="1" applyAlignment="1">
      <alignment horizontal="left"/>
    </xf>
    <xf numFmtId="4" fontId="14" fillId="0" borderId="0" xfId="3" applyNumberFormat="1" applyFont="1" applyFill="1" applyBorder="1"/>
    <xf numFmtId="0" fontId="2" fillId="0" borderId="0" xfId="3" applyFont="1" applyBorder="1"/>
    <xf numFmtId="4" fontId="9" fillId="0" borderId="0" xfId="3" applyNumberFormat="1" applyFont="1" applyBorder="1"/>
    <xf numFmtId="0" fontId="2" fillId="0" borderId="0" xfId="3" applyBorder="1"/>
    <xf numFmtId="4" fontId="9" fillId="0" borderId="0" xfId="3" applyNumberFormat="1" applyFont="1" applyBorder="1" applyAlignment="1">
      <alignment horizontal="right"/>
    </xf>
    <xf numFmtId="164" fontId="2" fillId="0" borderId="6" xfId="3" applyNumberFormat="1" applyBorder="1"/>
    <xf numFmtId="0" fontId="2" fillId="0" borderId="6" xfId="3" applyFill="1" applyBorder="1"/>
    <xf numFmtId="4" fontId="12" fillId="0" borderId="6" xfId="3" applyNumberFormat="1" applyFont="1" applyFill="1" applyBorder="1"/>
    <xf numFmtId="0" fontId="2" fillId="0" borderId="7" xfId="3" applyBorder="1"/>
    <xf numFmtId="0" fontId="11" fillId="0" borderId="6" xfId="3" applyFont="1" applyBorder="1"/>
    <xf numFmtId="164" fontId="12" fillId="0" borderId="6" xfId="3" applyNumberFormat="1" applyFont="1" applyBorder="1" applyAlignment="1">
      <alignment horizontal="right"/>
    </xf>
    <xf numFmtId="164" fontId="9" fillId="0" borderId="6" xfId="3" applyNumberFormat="1" applyFont="1" applyFill="1" applyBorder="1" applyAlignment="1">
      <alignment horizontal="right"/>
    </xf>
    <xf numFmtId="164" fontId="2" fillId="0" borderId="6" xfId="3" applyNumberFormat="1" applyFill="1" applyBorder="1"/>
    <xf numFmtId="164" fontId="14" fillId="0" borderId="6" xfId="3" applyNumberFormat="1" applyFont="1" applyBorder="1" applyAlignment="1">
      <alignment horizontal="right"/>
    </xf>
    <xf numFmtId="164" fontId="10" fillId="0" borderId="6" xfId="3" applyNumberFormat="1" applyFont="1" applyBorder="1" applyAlignment="1">
      <alignment horizontal="right"/>
    </xf>
    <xf numFmtId="164" fontId="10" fillId="0" borderId="6" xfId="3" applyNumberFormat="1" applyFont="1" applyFill="1" applyBorder="1" applyAlignment="1">
      <alignment horizontal="right"/>
    </xf>
    <xf numFmtId="0" fontId="2" fillId="0" borderId="7" xfId="3" applyFill="1" applyBorder="1"/>
    <xf numFmtId="4" fontId="14" fillId="0" borderId="6" xfId="3" applyNumberFormat="1" applyFont="1" applyFill="1" applyBorder="1"/>
    <xf numFmtId="4" fontId="9" fillId="0" borderId="7" xfId="3" applyNumberFormat="1" applyFont="1" applyBorder="1" applyAlignment="1">
      <alignment horizontal="center"/>
    </xf>
    <xf numFmtId="4" fontId="2" fillId="0" borderId="6" xfId="3" applyNumberFormat="1" applyBorder="1"/>
    <xf numFmtId="0" fontId="2" fillId="0" borderId="4" xfId="3" applyBorder="1"/>
    <xf numFmtId="4" fontId="12" fillId="0" borderId="6" xfId="3" applyNumberFormat="1" applyFont="1" applyBorder="1"/>
    <xf numFmtId="4" fontId="12" fillId="0" borderId="4" xfId="3" applyNumberFormat="1" applyFont="1" applyBorder="1"/>
    <xf numFmtId="164" fontId="9" fillId="0" borderId="4" xfId="3" applyNumberFormat="1" applyFont="1" applyBorder="1"/>
    <xf numFmtId="164" fontId="12" fillId="0" borderId="4" xfId="3" applyNumberFormat="1" applyFont="1" applyBorder="1"/>
    <xf numFmtId="0" fontId="9" fillId="0" borderId="4" xfId="3" applyFont="1" applyBorder="1"/>
    <xf numFmtId="0" fontId="2" fillId="0" borderId="4" xfId="3" applyFont="1" applyBorder="1"/>
    <xf numFmtId="0" fontId="16" fillId="0" borderId="1" xfId="2" applyFont="1" applyFill="1" applyBorder="1" applyAlignment="1" applyProtection="1">
      <alignment horizontal="center" vertical="center" wrapText="1"/>
    </xf>
    <xf numFmtId="4" fontId="13" fillId="0" borderId="0" xfId="3" applyNumberFormat="1" applyFont="1" applyAlignment="1">
      <alignment horizontal="right"/>
    </xf>
    <xf numFmtId="0" fontId="2" fillId="0" borderId="0" xfId="3" applyFill="1" applyBorder="1"/>
    <xf numFmtId="0" fontId="9" fillId="0" borderId="0" xfId="3" applyFont="1" applyBorder="1"/>
    <xf numFmtId="0" fontId="2" fillId="0" borderId="4" xfId="3" applyFill="1" applyBorder="1"/>
    <xf numFmtId="4" fontId="9" fillId="0" borderId="0" xfId="3" applyNumberFormat="1" applyFont="1" applyFill="1" applyBorder="1"/>
    <xf numFmtId="4" fontId="7" fillId="0" borderId="6" xfId="3" applyNumberFormat="1" applyFont="1" applyBorder="1"/>
    <xf numFmtId="164" fontId="2" fillId="0" borderId="0" xfId="3" applyNumberFormat="1" applyBorder="1"/>
    <xf numFmtId="4" fontId="2" fillId="0" borderId="0" xfId="3" applyNumberFormat="1" applyBorder="1"/>
    <xf numFmtId="4" fontId="7" fillId="0" borderId="0" xfId="3" applyNumberFormat="1" applyFont="1" applyBorder="1"/>
    <xf numFmtId="4" fontId="9" fillId="0" borderId="0" xfId="3" applyNumberFormat="1" applyFont="1" applyFill="1" applyBorder="1" applyAlignment="1"/>
    <xf numFmtId="4" fontId="2" fillId="0" borderId="6" xfId="3" applyNumberFormat="1" applyFont="1" applyBorder="1"/>
    <xf numFmtId="0" fontId="14" fillId="0" borderId="0" xfId="3" applyFont="1" applyFill="1" applyBorder="1"/>
    <xf numFmtId="0" fontId="12" fillId="0" borderId="0" xfId="3" applyFont="1" applyFill="1" applyBorder="1"/>
    <xf numFmtId="0" fontId="9" fillId="0" borderId="0" xfId="3" applyFont="1" applyFill="1" applyBorder="1"/>
    <xf numFmtId="4" fontId="10" fillId="0" borderId="0" xfId="3" applyNumberFormat="1" applyFont="1" applyFill="1" applyBorder="1"/>
    <xf numFmtId="164" fontId="10" fillId="0" borderId="0" xfId="3" applyNumberFormat="1" applyFont="1" applyFill="1" applyAlignment="1">
      <alignment horizontal="right" vertical="center"/>
    </xf>
    <xf numFmtId="4" fontId="10" fillId="0" borderId="0" xfId="3" applyNumberFormat="1" applyFont="1" applyBorder="1" applyAlignment="1">
      <alignment horizontal="right" vertical="center"/>
    </xf>
    <xf numFmtId="0" fontId="13" fillId="0" borderId="0" xfId="3" applyFont="1" applyFill="1" applyBorder="1" applyAlignment="1">
      <alignment horizontal="right" vertical="top"/>
    </xf>
    <xf numFmtId="0" fontId="0" fillId="0" borderId="0" xfId="0" applyFill="1" applyBorder="1"/>
    <xf numFmtId="0" fontId="14" fillId="0" borderId="0" xfId="3" applyFont="1" applyFill="1" applyBorder="1"/>
    <xf numFmtId="0" fontId="14" fillId="0" borderId="0" xfId="3" applyFont="1" applyFill="1" applyBorder="1" applyAlignment="1">
      <alignment wrapText="1"/>
    </xf>
    <xf numFmtId="4" fontId="14" fillId="0" borderId="0" xfId="3" applyNumberFormat="1" applyFont="1" applyBorder="1" applyAlignment="1">
      <alignment horizontal="center"/>
    </xf>
    <xf numFmtId="4" fontId="14" fillId="0" borderId="8" xfId="3" applyNumberFormat="1" applyFont="1" applyBorder="1" applyAlignment="1">
      <alignment horizontal="center" vertical="center"/>
    </xf>
    <xf numFmtId="4" fontId="14" fillId="0" borderId="7" xfId="3" applyNumberFormat="1" applyFont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4" fontId="16" fillId="0" borderId="8" xfId="3" applyNumberFormat="1" applyFont="1" applyBorder="1" applyAlignment="1">
      <alignment horizontal="center" wrapText="1"/>
    </xf>
    <xf numFmtId="4" fontId="16" fillId="0" borderId="7" xfId="3" applyNumberFormat="1" applyFont="1" applyBorder="1" applyAlignment="1">
      <alignment horizontal="center" wrapText="1"/>
    </xf>
    <xf numFmtId="0" fontId="12" fillId="0" borderId="0" xfId="3" applyFont="1" applyFill="1" applyBorder="1"/>
    <xf numFmtId="0" fontId="12" fillId="0" borderId="0" xfId="3" applyFont="1" applyFill="1" applyBorder="1" applyAlignment="1">
      <alignment wrapText="1"/>
    </xf>
    <xf numFmtId="0" fontId="9" fillId="0" borderId="8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/>
    </xf>
    <xf numFmtId="4" fontId="16" fillId="0" borderId="8" xfId="3" applyNumberFormat="1" applyFont="1" applyFill="1" applyBorder="1" applyAlignment="1">
      <alignment horizontal="center" vertical="center" wrapText="1"/>
    </xf>
    <xf numFmtId="4" fontId="16" fillId="0" borderId="7" xfId="3" applyNumberFormat="1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wrapText="1"/>
    </xf>
    <xf numFmtId="4" fontId="9" fillId="0" borderId="8" xfId="3" applyNumberFormat="1" applyFont="1" applyBorder="1" applyAlignment="1">
      <alignment horizontal="center"/>
    </xf>
    <xf numFmtId="4" fontId="9" fillId="0" borderId="7" xfId="3" applyNumberFormat="1" applyFont="1" applyBorder="1" applyAlignment="1">
      <alignment horizontal="center"/>
    </xf>
    <xf numFmtId="4" fontId="16" fillId="0" borderId="5" xfId="3" applyNumberFormat="1" applyFont="1" applyBorder="1" applyAlignment="1">
      <alignment horizontal="center" wrapText="1"/>
    </xf>
    <xf numFmtId="4" fontId="9" fillId="0" borderId="8" xfId="3" applyNumberFormat="1" applyFont="1" applyBorder="1" applyAlignment="1">
      <alignment horizontal="center" vertical="center"/>
    </xf>
    <xf numFmtId="4" fontId="9" fillId="0" borderId="7" xfId="3" applyNumberFormat="1" applyFont="1" applyBorder="1" applyAlignment="1">
      <alignment horizontal="center" vertical="center"/>
    </xf>
    <xf numFmtId="4" fontId="9" fillId="0" borderId="8" xfId="3" applyNumberFormat="1" applyFont="1" applyFill="1" applyBorder="1" applyAlignment="1">
      <alignment horizontal="center" vertical="center"/>
    </xf>
    <xf numFmtId="4" fontId="9" fillId="0" borderId="7" xfId="3" applyNumberFormat="1" applyFont="1" applyFill="1" applyBorder="1" applyAlignment="1">
      <alignment horizontal="center" vertical="center"/>
    </xf>
    <xf numFmtId="4" fontId="9" fillId="0" borderId="8" xfId="3" applyNumberFormat="1" applyFont="1" applyFill="1" applyBorder="1" applyAlignment="1">
      <alignment horizontal="center"/>
    </xf>
    <xf numFmtId="4" fontId="9" fillId="0" borderId="5" xfId="3" applyNumberFormat="1" applyFont="1" applyFill="1" applyBorder="1" applyAlignment="1">
      <alignment horizontal="center"/>
    </xf>
    <xf numFmtId="4" fontId="9" fillId="0" borderId="7" xfId="3" applyNumberFormat="1" applyFont="1" applyFill="1" applyBorder="1" applyAlignment="1">
      <alignment horizontal="center"/>
    </xf>
    <xf numFmtId="0" fontId="13" fillId="0" borderId="0" xfId="2" applyFont="1" applyFill="1" applyBorder="1" applyAlignment="1" applyProtection="1">
      <alignment horizontal="center" wrapText="1"/>
    </xf>
    <xf numFmtId="0" fontId="7" fillId="0" borderId="0" xfId="2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left"/>
    </xf>
    <xf numFmtId="0" fontId="10" fillId="0" borderId="0" xfId="13" applyFont="1" applyFill="1" applyBorder="1"/>
    <xf numFmtId="0" fontId="13" fillId="0" borderId="0" xfId="2" applyFont="1" applyFill="1" applyBorder="1" applyAlignment="1" applyProtection="1">
      <alignment horizontal="right" vertical="top"/>
    </xf>
  </cellXfs>
  <cellStyles count="22">
    <cellStyle name="Excel Built-in Hyperlink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3" xfId="4" xr:uid="{00000000-0005-0000-0000-000003000000}"/>
    <cellStyle name="Heading" xfId="5" xr:uid="{00000000-0005-0000-0000-000004000000}"/>
    <cellStyle name="Heading 1" xfId="6" xr:uid="{00000000-0005-0000-0000-000005000000}"/>
    <cellStyle name="Heading 2" xfId="7" xr:uid="{00000000-0005-0000-0000-000006000000}"/>
    <cellStyle name="Heading 3" xfId="8" xr:uid="{00000000-0005-0000-0000-000007000000}"/>
    <cellStyle name="Heading1" xfId="9" xr:uid="{00000000-0005-0000-0000-000008000000}"/>
    <cellStyle name="Heading1 1" xfId="10" xr:uid="{00000000-0005-0000-0000-000009000000}"/>
    <cellStyle name="Heading1 2" xfId="11" xr:uid="{00000000-0005-0000-0000-00000A000000}"/>
    <cellStyle name="Heading1 3" xfId="12" xr:uid="{00000000-0005-0000-0000-00000B000000}"/>
    <cellStyle name="Normalny" xfId="0" builtinId="0" customBuiltin="1"/>
    <cellStyle name="Normalny 2" xfId="13" xr:uid="{00000000-0005-0000-0000-00000D000000}"/>
    <cellStyle name="Result" xfId="14" xr:uid="{00000000-0005-0000-0000-00000E000000}"/>
    <cellStyle name="Result 1" xfId="15" xr:uid="{00000000-0005-0000-0000-00000F000000}"/>
    <cellStyle name="Result 2" xfId="16" xr:uid="{00000000-0005-0000-0000-000010000000}"/>
    <cellStyle name="Result 3" xfId="17" xr:uid="{00000000-0005-0000-0000-000011000000}"/>
    <cellStyle name="Result2" xfId="18" xr:uid="{00000000-0005-0000-0000-000012000000}"/>
    <cellStyle name="Result2 1" xfId="19" xr:uid="{00000000-0005-0000-0000-000013000000}"/>
    <cellStyle name="Result2 2" xfId="20" xr:uid="{00000000-0005-0000-0000-000014000000}"/>
    <cellStyle name="Result2 3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F80"/>
  <sheetViews>
    <sheetView topLeftCell="A20" workbookViewId="0">
      <selection activeCell="D52" sqref="D52:D53"/>
    </sheetView>
  </sheetViews>
  <sheetFormatPr defaultRowHeight="14.25" x14ac:dyDescent="0.2"/>
  <cols>
    <col min="1" max="1" width="3" style="1" customWidth="1"/>
    <col min="2" max="2" width="6.375" style="1" customWidth="1"/>
    <col min="3" max="3" width="33.5" style="1" customWidth="1"/>
    <col min="4" max="4" width="8.625" style="1" customWidth="1"/>
    <col min="5" max="5" width="9.75" style="1" customWidth="1"/>
    <col min="6" max="6" width="10.125" style="1" customWidth="1"/>
    <col min="7" max="7" width="8.875" style="67" customWidth="1"/>
    <col min="8" max="8" width="10.5" style="67" customWidth="1"/>
    <col min="9" max="9" width="9.75" style="67" customWidth="1"/>
    <col min="10" max="10" width="8.375" style="68" customWidth="1"/>
    <col min="11" max="11" width="9.875" style="67" customWidth="1"/>
    <col min="12" max="12" width="10.25" style="67" customWidth="1"/>
    <col min="13" max="13" width="8.375" style="68" customWidth="1"/>
    <col min="14" max="18" width="10.25" style="67" customWidth="1"/>
    <col min="19" max="21" width="10.25" style="67" hidden="1" customWidth="1"/>
    <col min="22" max="22" width="9.75" style="67" hidden="1" customWidth="1"/>
    <col min="23" max="23" width="10.5" style="67" hidden="1" customWidth="1"/>
    <col min="24" max="24" width="10.625" style="67" hidden="1" customWidth="1"/>
    <col min="25" max="28" width="10.625" style="67" customWidth="1"/>
    <col min="29" max="29" width="11.25" style="67" customWidth="1"/>
    <col min="30" max="30" width="10.625" style="67" customWidth="1"/>
    <col min="31" max="31" width="40.75" style="1" customWidth="1"/>
    <col min="32" max="32" width="19.75" style="1" customWidth="1"/>
    <col min="33" max="34" width="11.5" style="1" customWidth="1"/>
    <col min="35" max="35" width="13.5" style="1" customWidth="1"/>
    <col min="36" max="1046" width="9" style="1" customWidth="1"/>
  </cols>
  <sheetData>
    <row r="1" spans="1:1046" x14ac:dyDescent="0.2">
      <c r="G1" s="67" t="s">
        <v>158</v>
      </c>
      <c r="J1" s="69"/>
      <c r="M1" s="69"/>
      <c r="X1" s="120" t="s">
        <v>158</v>
      </c>
      <c r="Y1" s="120"/>
      <c r="Z1" s="120"/>
      <c r="AA1" s="120"/>
      <c r="AB1" s="120"/>
      <c r="AC1" s="120"/>
      <c r="AD1" s="120" t="s">
        <v>200</v>
      </c>
      <c r="AE1" s="9"/>
      <c r="AF1" s="9"/>
      <c r="AG1" s="9"/>
      <c r="AH1" s="9"/>
      <c r="AI1" s="9"/>
      <c r="AJ1" s="9"/>
    </row>
    <row r="2" spans="1:1046" x14ac:dyDescent="0.2">
      <c r="A2" s="137" t="s">
        <v>199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9"/>
      <c r="AF2" s="9"/>
      <c r="AG2" s="9"/>
      <c r="AH2" s="9"/>
      <c r="AI2" s="9"/>
      <c r="AJ2" s="9"/>
    </row>
    <row r="3" spans="1:1046" s="55" customFormat="1" ht="25.5" customHeight="1" x14ac:dyDescent="0.2">
      <c r="A3" s="144" t="s">
        <v>155</v>
      </c>
      <c r="B3" s="144"/>
      <c r="C3" s="144"/>
      <c r="D3" s="144"/>
      <c r="E3" s="144"/>
      <c r="F3" s="144"/>
      <c r="G3" s="142" t="s">
        <v>163</v>
      </c>
      <c r="H3" s="143"/>
      <c r="I3" s="143"/>
      <c r="J3" s="142" t="s">
        <v>178</v>
      </c>
      <c r="K3" s="143"/>
      <c r="L3" s="143"/>
      <c r="M3" s="142" t="s">
        <v>181</v>
      </c>
      <c r="N3" s="143"/>
      <c r="O3" s="143"/>
      <c r="P3" s="142" t="s">
        <v>186</v>
      </c>
      <c r="Q3" s="143"/>
      <c r="R3" s="143"/>
      <c r="S3" s="145" t="s">
        <v>193</v>
      </c>
      <c r="T3" s="146"/>
      <c r="U3" s="146"/>
      <c r="V3" s="145" t="s">
        <v>196</v>
      </c>
      <c r="W3" s="146"/>
      <c r="X3" s="146"/>
      <c r="Y3" s="142" t="s">
        <v>197</v>
      </c>
      <c r="Z3" s="143"/>
      <c r="AA3" s="143"/>
      <c r="AB3" s="142" t="s">
        <v>208</v>
      </c>
      <c r="AC3" s="143"/>
      <c r="AD3" s="143"/>
      <c r="AE3" s="108"/>
      <c r="AF3" s="108"/>
      <c r="AG3" s="108"/>
      <c r="AH3" s="108"/>
      <c r="AI3" s="108"/>
      <c r="AJ3" s="108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  <c r="IW3" s="100"/>
      <c r="IX3" s="100"/>
      <c r="IY3" s="100"/>
      <c r="IZ3" s="100"/>
      <c r="JA3" s="100"/>
      <c r="JB3" s="100"/>
      <c r="JC3" s="100"/>
      <c r="JD3" s="100"/>
      <c r="JE3" s="100"/>
      <c r="JF3" s="100"/>
      <c r="JG3" s="100"/>
      <c r="JH3" s="100"/>
      <c r="JI3" s="100"/>
      <c r="JJ3" s="100"/>
      <c r="JK3" s="100"/>
      <c r="JL3" s="100"/>
      <c r="JM3" s="100"/>
      <c r="JN3" s="100"/>
      <c r="JO3" s="100"/>
      <c r="JP3" s="100"/>
      <c r="JQ3" s="100"/>
      <c r="JR3" s="100"/>
      <c r="JS3" s="100"/>
      <c r="JT3" s="100"/>
      <c r="JU3" s="100"/>
      <c r="JV3" s="100"/>
      <c r="JW3" s="100"/>
      <c r="JX3" s="100"/>
      <c r="JY3" s="100"/>
      <c r="JZ3" s="100"/>
      <c r="KA3" s="100"/>
      <c r="KB3" s="100"/>
      <c r="KC3" s="100"/>
      <c r="KD3" s="100"/>
      <c r="KE3" s="100"/>
      <c r="KF3" s="100"/>
      <c r="KG3" s="100"/>
      <c r="KH3" s="100"/>
      <c r="KI3" s="100"/>
      <c r="KJ3" s="100"/>
      <c r="KK3" s="100"/>
      <c r="KL3" s="100"/>
      <c r="KM3" s="100"/>
      <c r="KN3" s="100"/>
      <c r="KO3" s="100"/>
      <c r="KP3" s="100"/>
      <c r="KQ3" s="100"/>
      <c r="KR3" s="100"/>
      <c r="KS3" s="100"/>
      <c r="KT3" s="100"/>
      <c r="KU3" s="100"/>
      <c r="KV3" s="100"/>
      <c r="KW3" s="100"/>
      <c r="KX3" s="100"/>
      <c r="KY3" s="100"/>
      <c r="KZ3" s="100"/>
      <c r="LA3" s="100"/>
      <c r="LB3" s="100"/>
      <c r="LC3" s="100"/>
      <c r="LD3" s="100"/>
      <c r="LE3" s="100"/>
      <c r="LF3" s="100"/>
      <c r="LG3" s="100"/>
      <c r="LH3" s="100"/>
      <c r="LI3" s="100"/>
      <c r="LJ3" s="100"/>
      <c r="LK3" s="100"/>
      <c r="LL3" s="100"/>
      <c r="LM3" s="100"/>
      <c r="LN3" s="100"/>
      <c r="LO3" s="100"/>
      <c r="LP3" s="100"/>
      <c r="LQ3" s="100"/>
      <c r="LR3" s="100"/>
      <c r="LS3" s="100"/>
      <c r="LT3" s="100"/>
      <c r="LU3" s="100"/>
      <c r="LV3" s="100"/>
      <c r="LW3" s="100"/>
      <c r="LX3" s="100"/>
      <c r="LY3" s="100"/>
      <c r="LZ3" s="100"/>
      <c r="MA3" s="100"/>
      <c r="MB3" s="100"/>
      <c r="MC3" s="100"/>
      <c r="MD3" s="100"/>
      <c r="ME3" s="100"/>
      <c r="MF3" s="100"/>
      <c r="MG3" s="100"/>
      <c r="MH3" s="100"/>
      <c r="MI3" s="100"/>
      <c r="MJ3" s="100"/>
      <c r="MK3" s="100"/>
      <c r="ML3" s="100"/>
      <c r="MM3" s="100"/>
      <c r="MN3" s="100"/>
      <c r="MO3" s="100"/>
      <c r="MP3" s="100"/>
      <c r="MQ3" s="100"/>
      <c r="MR3" s="100"/>
      <c r="MS3" s="100"/>
      <c r="MT3" s="100"/>
      <c r="MU3" s="100"/>
      <c r="MV3" s="100"/>
      <c r="MW3" s="100"/>
      <c r="MX3" s="100"/>
      <c r="MY3" s="100"/>
      <c r="MZ3" s="100"/>
      <c r="NA3" s="100"/>
      <c r="NB3" s="100"/>
      <c r="NC3" s="100"/>
      <c r="ND3" s="100"/>
      <c r="NE3" s="100"/>
      <c r="NF3" s="100"/>
      <c r="NG3" s="100"/>
      <c r="NH3" s="100"/>
      <c r="NI3" s="100"/>
      <c r="NJ3" s="100"/>
      <c r="NK3" s="100"/>
      <c r="NL3" s="100"/>
      <c r="NM3" s="100"/>
      <c r="NN3" s="100"/>
      <c r="NO3" s="100"/>
      <c r="NP3" s="100"/>
      <c r="NQ3" s="100"/>
      <c r="NR3" s="100"/>
      <c r="NS3" s="100"/>
      <c r="NT3" s="100"/>
      <c r="NU3" s="100"/>
      <c r="NV3" s="100"/>
      <c r="NW3" s="100"/>
      <c r="NX3" s="100"/>
      <c r="NY3" s="100"/>
      <c r="NZ3" s="100"/>
      <c r="OA3" s="100"/>
      <c r="OB3" s="100"/>
      <c r="OC3" s="100"/>
      <c r="OD3" s="100"/>
      <c r="OE3" s="100"/>
      <c r="OF3" s="100"/>
      <c r="OG3" s="100"/>
      <c r="OH3" s="100"/>
      <c r="OI3" s="100"/>
      <c r="OJ3" s="100"/>
      <c r="OK3" s="100"/>
      <c r="OL3" s="100"/>
      <c r="OM3" s="100"/>
      <c r="ON3" s="100"/>
      <c r="OO3" s="100"/>
      <c r="OP3" s="100"/>
      <c r="OQ3" s="100"/>
      <c r="OR3" s="100"/>
      <c r="OS3" s="100"/>
      <c r="OT3" s="100"/>
      <c r="OU3" s="100"/>
      <c r="OV3" s="100"/>
      <c r="OW3" s="100"/>
      <c r="OX3" s="100"/>
      <c r="OY3" s="100"/>
      <c r="OZ3" s="100"/>
      <c r="PA3" s="100"/>
      <c r="PB3" s="100"/>
      <c r="PC3" s="100"/>
      <c r="PD3" s="100"/>
      <c r="PE3" s="100"/>
      <c r="PF3" s="100"/>
      <c r="PG3" s="100"/>
      <c r="PH3" s="100"/>
      <c r="PI3" s="100"/>
      <c r="PJ3" s="100"/>
      <c r="PK3" s="100"/>
      <c r="PL3" s="100"/>
      <c r="PM3" s="100"/>
      <c r="PN3" s="100"/>
      <c r="PO3" s="100"/>
      <c r="PP3" s="100"/>
      <c r="PQ3" s="100"/>
      <c r="PR3" s="100"/>
      <c r="PS3" s="100"/>
      <c r="PT3" s="100"/>
      <c r="PU3" s="100"/>
      <c r="PV3" s="100"/>
      <c r="PW3" s="100"/>
      <c r="PX3" s="100"/>
      <c r="PY3" s="100"/>
      <c r="PZ3" s="100"/>
      <c r="QA3" s="100"/>
      <c r="QB3" s="100"/>
      <c r="QC3" s="100"/>
      <c r="QD3" s="100"/>
      <c r="QE3" s="100"/>
      <c r="QF3" s="100"/>
      <c r="QG3" s="100"/>
      <c r="QH3" s="100"/>
      <c r="QI3" s="100"/>
      <c r="QJ3" s="100"/>
      <c r="QK3" s="100"/>
      <c r="QL3" s="100"/>
      <c r="QM3" s="100"/>
      <c r="QN3" s="100"/>
      <c r="QO3" s="100"/>
      <c r="QP3" s="100"/>
      <c r="QQ3" s="100"/>
      <c r="QR3" s="100"/>
      <c r="QS3" s="100"/>
      <c r="QT3" s="100"/>
      <c r="QU3" s="100"/>
      <c r="QV3" s="100"/>
      <c r="QW3" s="100"/>
      <c r="QX3" s="100"/>
      <c r="QY3" s="100"/>
      <c r="QZ3" s="100"/>
      <c r="RA3" s="100"/>
      <c r="RB3" s="100"/>
      <c r="RC3" s="100"/>
      <c r="RD3" s="100"/>
      <c r="RE3" s="100"/>
      <c r="RF3" s="100"/>
      <c r="RG3" s="100"/>
      <c r="RH3" s="100"/>
      <c r="RI3" s="100"/>
      <c r="RJ3" s="100"/>
      <c r="RK3" s="100"/>
      <c r="RL3" s="100"/>
      <c r="RM3" s="100"/>
      <c r="RN3" s="100"/>
      <c r="RO3" s="100"/>
      <c r="RP3" s="100"/>
      <c r="RQ3" s="100"/>
      <c r="RR3" s="100"/>
      <c r="RS3" s="100"/>
      <c r="RT3" s="100"/>
      <c r="RU3" s="100"/>
      <c r="RV3" s="100"/>
      <c r="RW3" s="100"/>
      <c r="RX3" s="100"/>
      <c r="RY3" s="100"/>
      <c r="RZ3" s="100"/>
      <c r="SA3" s="100"/>
      <c r="SB3" s="100"/>
      <c r="SC3" s="100"/>
      <c r="SD3" s="100"/>
      <c r="SE3" s="100"/>
      <c r="SF3" s="100"/>
      <c r="SG3" s="100"/>
      <c r="SH3" s="100"/>
      <c r="SI3" s="100"/>
      <c r="SJ3" s="100"/>
      <c r="SK3" s="100"/>
      <c r="SL3" s="100"/>
      <c r="SM3" s="100"/>
      <c r="SN3" s="100"/>
      <c r="SO3" s="100"/>
      <c r="SP3" s="100"/>
      <c r="SQ3" s="100"/>
      <c r="SR3" s="100"/>
      <c r="SS3" s="100"/>
      <c r="ST3" s="100"/>
      <c r="SU3" s="100"/>
      <c r="SV3" s="100"/>
      <c r="SW3" s="100"/>
      <c r="SX3" s="100"/>
      <c r="SY3" s="100"/>
      <c r="SZ3" s="100"/>
      <c r="TA3" s="100"/>
      <c r="TB3" s="100"/>
      <c r="TC3" s="100"/>
      <c r="TD3" s="100"/>
      <c r="TE3" s="100"/>
      <c r="TF3" s="100"/>
      <c r="TG3" s="100"/>
      <c r="TH3" s="100"/>
      <c r="TI3" s="100"/>
      <c r="TJ3" s="100"/>
      <c r="TK3" s="100"/>
      <c r="TL3" s="100"/>
      <c r="TM3" s="100"/>
      <c r="TN3" s="100"/>
      <c r="TO3" s="100"/>
      <c r="TP3" s="100"/>
      <c r="TQ3" s="100"/>
      <c r="TR3" s="100"/>
      <c r="TS3" s="100"/>
      <c r="TT3" s="100"/>
      <c r="TU3" s="100"/>
      <c r="TV3" s="100"/>
      <c r="TW3" s="100"/>
      <c r="TX3" s="100"/>
      <c r="TY3" s="100"/>
      <c r="TZ3" s="100"/>
      <c r="UA3" s="100"/>
      <c r="UB3" s="100"/>
      <c r="UC3" s="100"/>
      <c r="UD3" s="100"/>
      <c r="UE3" s="100"/>
      <c r="UF3" s="100"/>
      <c r="UG3" s="100"/>
      <c r="UH3" s="100"/>
      <c r="UI3" s="100"/>
      <c r="UJ3" s="100"/>
      <c r="UK3" s="100"/>
      <c r="UL3" s="100"/>
      <c r="UM3" s="100"/>
      <c r="UN3" s="100"/>
      <c r="UO3" s="100"/>
      <c r="UP3" s="100"/>
      <c r="UQ3" s="100"/>
      <c r="UR3" s="100"/>
      <c r="US3" s="100"/>
      <c r="UT3" s="100"/>
      <c r="UU3" s="100"/>
      <c r="UV3" s="100"/>
      <c r="UW3" s="100"/>
      <c r="UX3" s="100"/>
      <c r="UY3" s="100"/>
      <c r="UZ3" s="100"/>
      <c r="VA3" s="100"/>
      <c r="VB3" s="100"/>
      <c r="VC3" s="100"/>
      <c r="VD3" s="100"/>
      <c r="VE3" s="100"/>
      <c r="VF3" s="100"/>
      <c r="VG3" s="100"/>
      <c r="VH3" s="100"/>
      <c r="VI3" s="100"/>
      <c r="VJ3" s="100"/>
      <c r="VK3" s="100"/>
      <c r="VL3" s="100"/>
      <c r="VM3" s="100"/>
      <c r="VN3" s="100"/>
      <c r="VO3" s="100"/>
      <c r="VP3" s="100"/>
      <c r="VQ3" s="100"/>
      <c r="VR3" s="100"/>
      <c r="VS3" s="100"/>
      <c r="VT3" s="100"/>
      <c r="VU3" s="100"/>
      <c r="VV3" s="100"/>
      <c r="VW3" s="100"/>
      <c r="VX3" s="100"/>
      <c r="VY3" s="100"/>
      <c r="VZ3" s="100"/>
      <c r="WA3" s="100"/>
      <c r="WB3" s="100"/>
      <c r="WC3" s="100"/>
      <c r="WD3" s="100"/>
      <c r="WE3" s="100"/>
      <c r="WF3" s="100"/>
      <c r="WG3" s="100"/>
      <c r="WH3" s="100"/>
      <c r="WI3" s="100"/>
      <c r="WJ3" s="100"/>
      <c r="WK3" s="100"/>
      <c r="WL3" s="100"/>
      <c r="WM3" s="100"/>
      <c r="WN3" s="100"/>
      <c r="WO3" s="100"/>
      <c r="WP3" s="100"/>
      <c r="WQ3" s="100"/>
      <c r="WR3" s="100"/>
      <c r="WS3" s="100"/>
      <c r="WT3" s="100"/>
      <c r="WU3" s="100"/>
      <c r="WV3" s="100"/>
      <c r="WW3" s="100"/>
      <c r="WX3" s="100"/>
      <c r="WY3" s="100"/>
      <c r="WZ3" s="100"/>
      <c r="XA3" s="100"/>
      <c r="XB3" s="100"/>
      <c r="XC3" s="100"/>
      <c r="XD3" s="100"/>
      <c r="XE3" s="100"/>
      <c r="XF3" s="100"/>
      <c r="XG3" s="100"/>
      <c r="XH3" s="100"/>
      <c r="XI3" s="100"/>
      <c r="XJ3" s="100"/>
      <c r="XK3" s="100"/>
      <c r="XL3" s="100"/>
      <c r="XM3" s="100"/>
      <c r="XN3" s="100"/>
      <c r="XO3" s="100"/>
      <c r="XP3" s="100"/>
      <c r="XQ3" s="100"/>
      <c r="XR3" s="100"/>
      <c r="XS3" s="100"/>
      <c r="XT3" s="100"/>
      <c r="XU3" s="100"/>
      <c r="XV3" s="100"/>
      <c r="XW3" s="100"/>
      <c r="XX3" s="100"/>
      <c r="XY3" s="100"/>
      <c r="XZ3" s="100"/>
      <c r="YA3" s="100"/>
      <c r="YB3" s="100"/>
      <c r="YC3" s="100"/>
      <c r="YD3" s="100"/>
      <c r="YE3" s="100"/>
      <c r="YF3" s="100"/>
      <c r="YG3" s="100"/>
      <c r="YH3" s="100"/>
      <c r="YI3" s="100"/>
      <c r="YJ3" s="100"/>
      <c r="YK3" s="100"/>
      <c r="YL3" s="100"/>
      <c r="YM3" s="100"/>
      <c r="YN3" s="100"/>
      <c r="YO3" s="100"/>
      <c r="YP3" s="100"/>
      <c r="YQ3" s="100"/>
      <c r="YR3" s="100"/>
      <c r="YS3" s="100"/>
      <c r="YT3" s="100"/>
      <c r="YU3" s="100"/>
      <c r="YV3" s="100"/>
      <c r="YW3" s="100"/>
      <c r="YX3" s="100"/>
      <c r="YY3" s="100"/>
      <c r="YZ3" s="100"/>
      <c r="ZA3" s="100"/>
      <c r="ZB3" s="100"/>
      <c r="ZC3" s="100"/>
      <c r="ZD3" s="100"/>
      <c r="ZE3" s="100"/>
      <c r="ZF3" s="100"/>
      <c r="ZG3" s="100"/>
      <c r="ZH3" s="100"/>
      <c r="ZI3" s="100"/>
      <c r="ZJ3" s="100"/>
      <c r="ZK3" s="100"/>
      <c r="ZL3" s="100"/>
      <c r="ZM3" s="100"/>
      <c r="ZN3" s="100"/>
      <c r="ZO3" s="100"/>
      <c r="ZP3" s="100"/>
      <c r="ZQ3" s="100"/>
      <c r="ZR3" s="100"/>
      <c r="ZS3" s="100"/>
      <c r="ZT3" s="100"/>
      <c r="ZU3" s="100"/>
      <c r="ZV3" s="100"/>
      <c r="ZW3" s="100"/>
      <c r="ZX3" s="100"/>
      <c r="ZY3" s="100"/>
      <c r="ZZ3" s="100"/>
      <c r="AAA3" s="100"/>
      <c r="AAB3" s="100"/>
      <c r="AAC3" s="100"/>
      <c r="AAD3" s="100"/>
      <c r="AAE3" s="100"/>
      <c r="AAF3" s="100"/>
      <c r="AAG3" s="100"/>
      <c r="AAH3" s="100"/>
      <c r="AAI3" s="100"/>
      <c r="AAJ3" s="100"/>
      <c r="AAK3" s="100"/>
      <c r="AAL3" s="100"/>
      <c r="AAM3" s="100"/>
      <c r="AAN3" s="100"/>
      <c r="AAO3" s="100"/>
      <c r="AAP3" s="100"/>
      <c r="AAQ3" s="100"/>
      <c r="AAR3" s="100"/>
      <c r="AAS3" s="100"/>
      <c r="AAT3" s="100"/>
      <c r="AAU3" s="100"/>
      <c r="AAV3" s="100"/>
      <c r="AAW3" s="100"/>
      <c r="AAX3" s="100"/>
      <c r="AAY3" s="100"/>
      <c r="AAZ3" s="100"/>
      <c r="ABA3" s="100"/>
      <c r="ABB3" s="100"/>
      <c r="ABC3" s="100"/>
      <c r="ABD3" s="100"/>
      <c r="ABE3" s="100"/>
      <c r="ABF3" s="100"/>
      <c r="ABG3" s="100"/>
      <c r="ABH3" s="100"/>
      <c r="ABI3" s="100"/>
      <c r="ABJ3" s="100"/>
      <c r="ABK3" s="100"/>
      <c r="ABL3" s="100"/>
      <c r="ABM3" s="100"/>
      <c r="ABN3" s="100"/>
      <c r="ABO3" s="100"/>
      <c r="ABP3" s="100"/>
      <c r="ABQ3" s="100"/>
      <c r="ABR3" s="100"/>
      <c r="ABS3" s="100"/>
      <c r="ABT3" s="100"/>
      <c r="ABU3" s="100"/>
      <c r="ABV3" s="100"/>
      <c r="ABW3" s="100"/>
      <c r="ABX3" s="100"/>
      <c r="ABY3" s="100"/>
      <c r="ABZ3" s="100"/>
      <c r="ACA3" s="100"/>
      <c r="ACB3" s="100"/>
      <c r="ACC3" s="100"/>
      <c r="ACD3" s="100"/>
      <c r="ACE3" s="100"/>
      <c r="ACF3" s="100"/>
      <c r="ACG3" s="100"/>
      <c r="ACH3" s="100"/>
      <c r="ACI3" s="100"/>
      <c r="ACJ3" s="100"/>
      <c r="ACK3" s="100"/>
      <c r="ACL3" s="100"/>
      <c r="ACM3" s="100"/>
      <c r="ACN3" s="100"/>
      <c r="ACO3" s="100"/>
      <c r="ACP3" s="100"/>
      <c r="ACQ3" s="100"/>
      <c r="ACR3" s="100"/>
      <c r="ACS3" s="100"/>
      <c r="ACT3" s="100"/>
      <c r="ACU3" s="100"/>
      <c r="ACV3" s="100"/>
      <c r="ACW3" s="100"/>
      <c r="ACX3" s="100"/>
      <c r="ACY3" s="100"/>
      <c r="ACZ3" s="100"/>
      <c r="ADA3" s="100"/>
      <c r="ADB3" s="100"/>
      <c r="ADC3" s="100"/>
      <c r="ADD3" s="100"/>
      <c r="ADE3" s="100"/>
      <c r="ADF3" s="100"/>
      <c r="ADG3" s="100"/>
      <c r="ADH3" s="100"/>
      <c r="ADI3" s="100"/>
      <c r="ADJ3" s="100"/>
      <c r="ADK3" s="100"/>
      <c r="ADL3" s="100"/>
      <c r="ADM3" s="100"/>
      <c r="ADN3" s="100"/>
      <c r="ADO3" s="100"/>
      <c r="ADP3" s="100"/>
      <c r="ADQ3" s="100"/>
      <c r="ADR3" s="100"/>
      <c r="ADS3" s="100"/>
      <c r="ADT3" s="100"/>
      <c r="ADU3" s="100"/>
      <c r="ADV3" s="100"/>
      <c r="ADW3" s="100"/>
      <c r="ADX3" s="100"/>
      <c r="ADY3" s="100"/>
      <c r="ADZ3" s="100"/>
      <c r="AEA3" s="100"/>
      <c r="AEB3" s="100"/>
      <c r="AEC3" s="100"/>
      <c r="AED3" s="100"/>
      <c r="AEE3" s="100"/>
      <c r="AEF3" s="100"/>
      <c r="AEG3" s="100"/>
      <c r="AEH3" s="100"/>
      <c r="AEI3" s="100"/>
      <c r="AEJ3" s="100"/>
      <c r="AEK3" s="100"/>
      <c r="AEL3" s="100"/>
      <c r="AEM3" s="100"/>
      <c r="AEN3" s="100"/>
      <c r="AEO3" s="100"/>
      <c r="AEP3" s="100"/>
      <c r="AEQ3" s="100"/>
      <c r="AER3" s="100"/>
      <c r="AES3" s="100"/>
      <c r="AET3" s="100"/>
      <c r="AEU3" s="100"/>
      <c r="AEV3" s="100"/>
      <c r="AEW3" s="100"/>
      <c r="AEX3" s="100"/>
      <c r="AEY3" s="100"/>
      <c r="AEZ3" s="100"/>
      <c r="AFA3" s="100"/>
      <c r="AFB3" s="100"/>
      <c r="AFC3" s="100"/>
      <c r="AFD3" s="100"/>
      <c r="AFE3" s="100"/>
      <c r="AFF3" s="100"/>
      <c r="AFG3" s="100"/>
      <c r="AFH3" s="100"/>
      <c r="AFI3" s="100"/>
      <c r="AFJ3" s="100"/>
      <c r="AFK3" s="100"/>
      <c r="AFL3" s="100"/>
      <c r="AFM3" s="100"/>
      <c r="AFN3" s="100"/>
      <c r="AFO3" s="100"/>
      <c r="AFP3" s="100"/>
      <c r="AFQ3" s="100"/>
      <c r="AFR3" s="100"/>
      <c r="AFS3" s="100"/>
      <c r="AFT3" s="100"/>
      <c r="AFU3" s="100"/>
      <c r="AFV3" s="100"/>
      <c r="AFW3" s="100"/>
      <c r="AFX3" s="100"/>
      <c r="AFY3" s="100"/>
      <c r="AFZ3" s="100"/>
      <c r="AGA3" s="100"/>
      <c r="AGB3" s="100"/>
      <c r="AGC3" s="100"/>
      <c r="AGD3" s="100"/>
      <c r="AGE3" s="100"/>
      <c r="AGF3" s="100"/>
      <c r="AGG3" s="100"/>
      <c r="AGH3" s="100"/>
      <c r="AGI3" s="100"/>
      <c r="AGJ3" s="100"/>
      <c r="AGK3" s="100"/>
      <c r="AGL3" s="100"/>
      <c r="AGM3" s="100"/>
      <c r="AGN3" s="100"/>
      <c r="AGO3" s="100"/>
      <c r="AGP3" s="100"/>
      <c r="AGQ3" s="100"/>
      <c r="AGR3" s="100"/>
      <c r="AGS3" s="100"/>
      <c r="AGT3" s="100"/>
      <c r="AGU3" s="100"/>
      <c r="AGV3" s="100"/>
      <c r="AGW3" s="100"/>
      <c r="AGX3" s="100"/>
      <c r="AGY3" s="100"/>
      <c r="AGZ3" s="100"/>
      <c r="AHA3" s="100"/>
      <c r="AHB3" s="100"/>
      <c r="AHC3" s="100"/>
      <c r="AHD3" s="100"/>
      <c r="AHE3" s="100"/>
      <c r="AHF3" s="100"/>
      <c r="AHG3" s="100"/>
      <c r="AHH3" s="100"/>
      <c r="AHI3" s="100"/>
      <c r="AHJ3" s="100"/>
      <c r="AHK3" s="100"/>
      <c r="AHL3" s="100"/>
      <c r="AHM3" s="100"/>
      <c r="AHN3" s="100"/>
      <c r="AHO3" s="100"/>
      <c r="AHP3" s="100"/>
      <c r="AHQ3" s="100"/>
      <c r="AHR3" s="100"/>
      <c r="AHS3" s="100"/>
      <c r="AHT3" s="100"/>
      <c r="AHU3" s="100"/>
      <c r="AHV3" s="100"/>
      <c r="AHW3" s="100"/>
      <c r="AHX3" s="100"/>
      <c r="AHY3" s="100"/>
      <c r="AHZ3" s="100"/>
      <c r="AIA3" s="100"/>
      <c r="AIB3" s="100"/>
      <c r="AIC3" s="100"/>
      <c r="AID3" s="100"/>
      <c r="AIE3" s="100"/>
      <c r="AIF3" s="100"/>
      <c r="AIG3" s="100"/>
      <c r="AIH3" s="100"/>
      <c r="AII3" s="100"/>
      <c r="AIJ3" s="100"/>
      <c r="AIK3" s="100"/>
      <c r="AIL3" s="100"/>
      <c r="AIM3" s="100"/>
      <c r="AIN3" s="100"/>
      <c r="AIO3" s="100"/>
      <c r="AIP3" s="100"/>
      <c r="AIQ3" s="100"/>
      <c r="AIR3" s="100"/>
      <c r="AIS3" s="100"/>
      <c r="AIT3" s="100"/>
      <c r="AIU3" s="100"/>
      <c r="AIV3" s="100"/>
      <c r="AIW3" s="100"/>
      <c r="AIX3" s="100"/>
      <c r="AIY3" s="100"/>
      <c r="AIZ3" s="100"/>
      <c r="AJA3" s="100"/>
      <c r="AJB3" s="100"/>
      <c r="AJC3" s="100"/>
      <c r="AJD3" s="100"/>
      <c r="AJE3" s="100"/>
      <c r="AJF3" s="100"/>
      <c r="AJG3" s="100"/>
      <c r="AJH3" s="100"/>
      <c r="AJI3" s="100"/>
      <c r="AJJ3" s="100"/>
      <c r="AJK3" s="100"/>
      <c r="AJL3" s="100"/>
      <c r="AJM3" s="100"/>
      <c r="AJN3" s="100"/>
      <c r="AJO3" s="100"/>
      <c r="AJP3" s="100"/>
      <c r="AJQ3" s="100"/>
      <c r="AJR3" s="100"/>
      <c r="AJS3" s="100"/>
      <c r="AJT3" s="100"/>
      <c r="AJU3" s="100"/>
      <c r="AJV3" s="100"/>
      <c r="AJW3" s="100"/>
      <c r="AJX3" s="100"/>
      <c r="AJY3" s="100"/>
      <c r="AJZ3" s="100"/>
      <c r="AKA3" s="100"/>
      <c r="AKB3" s="100"/>
      <c r="AKC3" s="100"/>
      <c r="AKD3" s="100"/>
      <c r="AKE3" s="100"/>
      <c r="AKF3" s="100"/>
      <c r="AKG3" s="100"/>
      <c r="AKH3" s="100"/>
      <c r="AKI3" s="100"/>
      <c r="AKJ3" s="100"/>
      <c r="AKK3" s="100"/>
      <c r="AKL3" s="100"/>
      <c r="AKM3" s="100"/>
      <c r="AKN3" s="100"/>
      <c r="AKO3" s="100"/>
      <c r="AKP3" s="100"/>
      <c r="AKQ3" s="100"/>
      <c r="AKR3" s="100"/>
      <c r="AKS3" s="100"/>
      <c r="AKT3" s="100"/>
      <c r="AKU3" s="100"/>
      <c r="AKV3" s="100"/>
      <c r="AKW3" s="100"/>
      <c r="AKX3" s="100"/>
      <c r="AKY3" s="100"/>
      <c r="AKZ3" s="100"/>
      <c r="ALA3" s="100"/>
      <c r="ALB3" s="100"/>
      <c r="ALC3" s="100"/>
      <c r="ALD3" s="100"/>
      <c r="ALE3" s="100"/>
      <c r="ALF3" s="100"/>
      <c r="ALG3" s="100"/>
      <c r="ALH3" s="100"/>
      <c r="ALI3" s="100"/>
      <c r="ALJ3" s="100"/>
      <c r="ALK3" s="100"/>
      <c r="ALL3" s="100"/>
      <c r="ALM3" s="100"/>
      <c r="ALN3" s="100"/>
      <c r="ALO3" s="100"/>
      <c r="ALP3" s="100"/>
      <c r="ALQ3" s="100"/>
      <c r="ALR3" s="100"/>
      <c r="ALS3" s="100"/>
      <c r="ALT3" s="100"/>
      <c r="ALU3" s="100"/>
      <c r="ALV3" s="100"/>
      <c r="ALW3" s="100"/>
      <c r="ALX3" s="100"/>
      <c r="ALY3" s="100"/>
      <c r="ALZ3" s="100"/>
      <c r="AMA3" s="100"/>
      <c r="AMB3" s="100"/>
      <c r="AMC3" s="100"/>
      <c r="AMD3" s="100"/>
      <c r="AME3" s="100"/>
      <c r="AMF3" s="100"/>
      <c r="AMG3" s="100"/>
      <c r="AMH3" s="100"/>
      <c r="AMI3" s="100"/>
      <c r="AMJ3" s="100"/>
      <c r="AMK3" s="100"/>
      <c r="AML3" s="100"/>
      <c r="AMM3" s="100"/>
      <c r="AMN3" s="100"/>
      <c r="AMO3" s="100"/>
      <c r="AMP3" s="100"/>
      <c r="AMQ3" s="100"/>
      <c r="AMR3" s="100"/>
      <c r="AMS3" s="100"/>
      <c r="AMT3" s="100"/>
      <c r="AMU3" s="100"/>
      <c r="AMV3" s="100"/>
      <c r="AMW3" s="100"/>
      <c r="AMX3" s="100"/>
      <c r="AMY3" s="100"/>
      <c r="AMZ3" s="100"/>
      <c r="ANA3" s="100"/>
      <c r="ANB3" s="100"/>
      <c r="ANC3" s="100"/>
      <c r="AND3" s="100"/>
      <c r="ANE3" s="100"/>
      <c r="ANF3" s="100"/>
    </row>
    <row r="4" spans="1:1046" ht="9" customHeight="1" x14ac:dyDescent="0.25">
      <c r="A4" s="14"/>
      <c r="D4" s="90"/>
      <c r="G4" s="68"/>
      <c r="H4" s="69"/>
      <c r="I4" s="69"/>
      <c r="K4" s="69"/>
      <c r="L4" s="69"/>
      <c r="N4" s="69"/>
      <c r="O4" s="69"/>
      <c r="P4" s="68"/>
      <c r="Q4" s="69"/>
      <c r="R4" s="69"/>
      <c r="S4" s="68"/>
      <c r="T4" s="69"/>
      <c r="U4" s="69"/>
      <c r="V4" s="68"/>
      <c r="W4" s="69"/>
      <c r="X4" s="69"/>
      <c r="Y4" s="68"/>
      <c r="Z4" s="69"/>
      <c r="AA4" s="69"/>
      <c r="AB4" s="68"/>
      <c r="AC4" s="69"/>
      <c r="AD4" s="69"/>
      <c r="AE4" s="9"/>
      <c r="AF4" s="9"/>
      <c r="AG4" s="9"/>
      <c r="AH4" s="9"/>
      <c r="AI4" s="9"/>
      <c r="AJ4" s="9"/>
    </row>
    <row r="5" spans="1:1046" x14ac:dyDescent="0.2">
      <c r="A5" s="139" t="s">
        <v>17</v>
      </c>
      <c r="B5" s="139"/>
      <c r="C5" s="139"/>
      <c r="D5" s="105"/>
      <c r="E5" s="58"/>
      <c r="F5" s="57">
        <v>3645019.8400000003</v>
      </c>
      <c r="G5" s="68"/>
      <c r="H5" s="69"/>
      <c r="I5" s="70">
        <v>3658854.84</v>
      </c>
      <c r="J5" s="86"/>
      <c r="K5" s="70"/>
      <c r="L5" s="70">
        <v>3603029.84</v>
      </c>
      <c r="M5" s="86"/>
      <c r="N5" s="70"/>
      <c r="O5" s="70">
        <v>3603029.84</v>
      </c>
      <c r="P5" s="86"/>
      <c r="Q5" s="70"/>
      <c r="R5" s="70">
        <v>3643127.84</v>
      </c>
      <c r="S5" s="86"/>
      <c r="T5" s="70"/>
      <c r="U5" s="70">
        <v>3468391.04</v>
      </c>
      <c r="V5" s="86"/>
      <c r="W5" s="70"/>
      <c r="X5" s="70">
        <v>3503541.04</v>
      </c>
      <c r="Y5" s="86"/>
      <c r="Z5" s="70"/>
      <c r="AA5" s="70">
        <v>3640158.04</v>
      </c>
      <c r="AB5" s="86"/>
      <c r="AC5" s="70"/>
      <c r="AD5" s="70">
        <v>3635928.04</v>
      </c>
      <c r="AE5" s="91"/>
      <c r="AF5" s="9"/>
      <c r="AG5" s="10"/>
      <c r="AH5" s="9"/>
      <c r="AI5" s="10"/>
      <c r="AJ5" s="9"/>
    </row>
    <row r="6" spans="1:1046" x14ac:dyDescent="0.2">
      <c r="A6" s="24"/>
      <c r="B6" s="139" t="s">
        <v>159</v>
      </c>
      <c r="C6" s="139"/>
      <c r="D6" s="106"/>
      <c r="E6" s="57">
        <v>2625249.8400000003</v>
      </c>
      <c r="F6" s="57"/>
      <c r="G6" s="68"/>
      <c r="H6" s="70">
        <v>2636084.84</v>
      </c>
      <c r="I6" s="69"/>
      <c r="K6" s="70">
        <v>2636084.84</v>
      </c>
      <c r="L6" s="69"/>
      <c r="N6" s="70">
        <v>2636084.84</v>
      </c>
      <c r="O6" s="69"/>
      <c r="P6" s="68"/>
      <c r="Q6" s="69">
        <v>2646084.84</v>
      </c>
      <c r="R6" s="69"/>
      <c r="S6" s="68"/>
      <c r="T6" s="70">
        <v>2471348.04</v>
      </c>
      <c r="U6" s="69"/>
      <c r="V6" s="68"/>
      <c r="W6" s="70">
        <v>2371098.04</v>
      </c>
      <c r="X6" s="69"/>
      <c r="Y6" s="68"/>
      <c r="Z6" s="70">
        <v>2386098.04</v>
      </c>
      <c r="AA6" s="69"/>
      <c r="AB6" s="68"/>
      <c r="AC6" s="70">
        <v>2386098.04</v>
      </c>
      <c r="AD6" s="69"/>
      <c r="AE6" s="10"/>
      <c r="AF6" s="9"/>
      <c r="AG6" s="10"/>
      <c r="AH6" s="10"/>
      <c r="AI6" s="10"/>
      <c r="AJ6" s="9"/>
    </row>
    <row r="7" spans="1:1046" x14ac:dyDescent="0.2">
      <c r="A7" s="24"/>
      <c r="B7" s="59" t="s">
        <v>20</v>
      </c>
      <c r="C7" s="59"/>
      <c r="D7" s="106"/>
      <c r="E7" s="60">
        <v>564770</v>
      </c>
      <c r="F7" s="57"/>
      <c r="G7" s="68"/>
      <c r="H7" s="70">
        <v>564770</v>
      </c>
      <c r="I7" s="69"/>
      <c r="K7" s="70">
        <v>508945</v>
      </c>
      <c r="L7" s="69"/>
      <c r="N7" s="70">
        <v>508945</v>
      </c>
      <c r="O7" s="69"/>
      <c r="P7" s="68"/>
      <c r="Q7" s="70">
        <v>532443</v>
      </c>
      <c r="R7" s="69"/>
      <c r="S7" s="68"/>
      <c r="T7" s="70">
        <v>532443</v>
      </c>
      <c r="U7" s="69"/>
      <c r="V7" s="68"/>
      <c r="W7" s="70">
        <v>532443</v>
      </c>
      <c r="X7" s="69"/>
      <c r="Y7" s="68"/>
      <c r="Z7" s="70">
        <v>532443</v>
      </c>
      <c r="AA7" s="69"/>
      <c r="AB7" s="68"/>
      <c r="AC7" s="70">
        <v>532443</v>
      </c>
      <c r="AD7" s="69"/>
      <c r="AE7" s="10"/>
      <c r="AF7" s="9"/>
      <c r="AG7" s="10"/>
      <c r="AH7" s="20"/>
      <c r="AI7" s="10"/>
      <c r="AJ7" s="9"/>
    </row>
    <row r="8" spans="1:1046" x14ac:dyDescent="0.2">
      <c r="A8" s="24"/>
      <c r="B8" s="59"/>
      <c r="C8" s="59" t="s">
        <v>174</v>
      </c>
      <c r="D8" s="106"/>
      <c r="E8" s="135">
        <v>282385</v>
      </c>
      <c r="F8" s="57"/>
      <c r="G8" s="68"/>
      <c r="H8" s="136">
        <v>282385</v>
      </c>
      <c r="I8" s="69"/>
      <c r="K8" s="69">
        <v>130000</v>
      </c>
      <c r="L8" s="69"/>
      <c r="N8" s="69">
        <v>130000</v>
      </c>
      <c r="O8" s="69"/>
      <c r="P8" s="68"/>
      <c r="Q8" s="69">
        <v>130000</v>
      </c>
      <c r="R8" s="69"/>
      <c r="S8" s="68"/>
      <c r="T8" s="69">
        <v>130000</v>
      </c>
      <c r="U8" s="69"/>
      <c r="V8" s="68"/>
      <c r="W8" s="69">
        <v>130000</v>
      </c>
      <c r="X8" s="69"/>
      <c r="Y8" s="68"/>
      <c r="Z8" s="69">
        <v>130000</v>
      </c>
      <c r="AA8" s="69"/>
      <c r="AB8" s="68"/>
      <c r="AC8" s="69">
        <v>130000</v>
      </c>
      <c r="AD8" s="69"/>
      <c r="AE8" s="10"/>
      <c r="AF8" s="9"/>
      <c r="AG8" s="10"/>
      <c r="AH8" s="20"/>
      <c r="AI8" s="10"/>
      <c r="AJ8" s="9"/>
    </row>
    <row r="9" spans="1:1046" x14ac:dyDescent="0.2">
      <c r="A9" s="24"/>
      <c r="B9" s="59"/>
      <c r="C9" s="59" t="s">
        <v>175</v>
      </c>
      <c r="D9" s="106"/>
      <c r="E9" s="135"/>
      <c r="F9" s="57"/>
      <c r="G9" s="68"/>
      <c r="H9" s="136"/>
      <c r="I9" s="69"/>
      <c r="K9" s="69">
        <v>122560</v>
      </c>
      <c r="L9" s="69"/>
      <c r="N9" s="69">
        <v>122560</v>
      </c>
      <c r="O9" s="69"/>
      <c r="P9" s="68"/>
      <c r="Q9" s="69">
        <v>122560</v>
      </c>
      <c r="R9" s="69"/>
      <c r="S9" s="68"/>
      <c r="T9" s="69">
        <v>122560</v>
      </c>
      <c r="U9" s="69"/>
      <c r="V9" s="68"/>
      <c r="W9" s="69">
        <v>122560</v>
      </c>
      <c r="X9" s="69"/>
      <c r="Y9" s="68"/>
      <c r="Z9" s="69">
        <v>122560</v>
      </c>
      <c r="AA9" s="69"/>
      <c r="AB9" s="68"/>
      <c r="AC9" s="69">
        <v>122560</v>
      </c>
      <c r="AD9" s="69"/>
      <c r="AE9" s="10"/>
      <c r="AF9" s="9"/>
      <c r="AG9" s="10"/>
      <c r="AH9" s="20"/>
      <c r="AI9" s="10"/>
      <c r="AJ9" s="9"/>
    </row>
    <row r="10" spans="1:1046" x14ac:dyDescent="0.2">
      <c r="A10" s="24"/>
      <c r="B10" s="59"/>
      <c r="C10" s="59" t="s">
        <v>176</v>
      </c>
      <c r="D10" s="106"/>
      <c r="E10" s="61">
        <v>282385</v>
      </c>
      <c r="F10" s="57"/>
      <c r="G10" s="68"/>
      <c r="H10" s="69">
        <v>282385</v>
      </c>
      <c r="I10" s="69"/>
      <c r="K10" s="69">
        <v>256385</v>
      </c>
      <c r="L10" s="69"/>
      <c r="N10" s="69">
        <v>256385</v>
      </c>
      <c r="O10" s="69"/>
      <c r="P10" s="68"/>
      <c r="Q10" s="69">
        <v>256385</v>
      </c>
      <c r="R10" s="69"/>
      <c r="S10" s="68"/>
      <c r="T10" s="69">
        <v>256385</v>
      </c>
      <c r="U10" s="69"/>
      <c r="V10" s="68"/>
      <c r="W10" s="69">
        <v>256385</v>
      </c>
      <c r="X10" s="69"/>
      <c r="Y10" s="68"/>
      <c r="Z10" s="69">
        <v>256385</v>
      </c>
      <c r="AA10" s="69"/>
      <c r="AB10" s="68"/>
      <c r="AC10" s="69">
        <v>256385</v>
      </c>
      <c r="AD10" s="69"/>
      <c r="AE10" s="10"/>
      <c r="AF10" s="9"/>
      <c r="AG10" s="10"/>
      <c r="AH10" s="20"/>
      <c r="AI10" s="10"/>
      <c r="AJ10" s="9"/>
    </row>
    <row r="11" spans="1:1046" x14ac:dyDescent="0.2">
      <c r="A11" s="24"/>
      <c r="B11" s="59"/>
      <c r="C11" s="59" t="s">
        <v>187</v>
      </c>
      <c r="D11" s="106"/>
      <c r="E11" s="61"/>
      <c r="F11" s="57"/>
      <c r="G11" s="68"/>
      <c r="H11" s="69"/>
      <c r="I11" s="69"/>
      <c r="K11" s="69"/>
      <c r="L11" s="69"/>
      <c r="N11" s="69"/>
      <c r="O11" s="69"/>
      <c r="P11" s="68"/>
      <c r="Q11" s="69">
        <v>23498</v>
      </c>
      <c r="R11" s="69"/>
      <c r="S11" s="68"/>
      <c r="T11" s="69">
        <v>23498</v>
      </c>
      <c r="U11" s="69"/>
      <c r="V11" s="68"/>
      <c r="W11" s="69">
        <v>23498</v>
      </c>
      <c r="X11" s="69"/>
      <c r="Y11" s="68"/>
      <c r="Z11" s="69">
        <v>23498</v>
      </c>
      <c r="AA11" s="69"/>
      <c r="AB11" s="68"/>
      <c r="AC11" s="69">
        <v>23498</v>
      </c>
      <c r="AD11" s="69"/>
      <c r="AE11" s="10"/>
      <c r="AF11" s="9"/>
      <c r="AG11" s="10"/>
      <c r="AH11" s="20"/>
      <c r="AI11" s="10"/>
      <c r="AJ11" s="9"/>
    </row>
    <row r="12" spans="1:1046" x14ac:dyDescent="0.2">
      <c r="A12" s="24"/>
      <c r="B12" s="139" t="s">
        <v>21</v>
      </c>
      <c r="C12" s="139"/>
      <c r="D12" s="106"/>
      <c r="E12" s="60">
        <v>455000</v>
      </c>
      <c r="F12" s="57"/>
      <c r="G12" s="68"/>
      <c r="H12" s="70">
        <v>458000</v>
      </c>
      <c r="I12" s="69"/>
      <c r="K12" s="70">
        <v>458000</v>
      </c>
      <c r="L12" s="69"/>
      <c r="N12" s="70">
        <v>458000</v>
      </c>
      <c r="O12" s="69"/>
      <c r="P12" s="68"/>
      <c r="Q12" s="70">
        <v>464600</v>
      </c>
      <c r="R12" s="69"/>
      <c r="S12" s="68"/>
      <c r="T12" s="70">
        <v>464600</v>
      </c>
      <c r="U12" s="69"/>
      <c r="V12" s="68"/>
      <c r="W12" s="70">
        <v>600000</v>
      </c>
      <c r="X12" s="69"/>
      <c r="Y12" s="68"/>
      <c r="Z12" s="70">
        <v>721617</v>
      </c>
      <c r="AA12" s="69"/>
      <c r="AB12" s="68"/>
      <c r="AC12" s="92">
        <v>717387</v>
      </c>
      <c r="AD12" s="134"/>
      <c r="AE12" s="9"/>
      <c r="AF12" s="9"/>
      <c r="AG12" s="10"/>
      <c r="AH12" s="20"/>
      <c r="AI12" s="10"/>
      <c r="AJ12" s="9"/>
    </row>
    <row r="13" spans="1:1046" x14ac:dyDescent="0.2">
      <c r="A13" s="59" t="s">
        <v>211</v>
      </c>
      <c r="B13" s="131"/>
      <c r="C13" s="131"/>
      <c r="D13" s="106"/>
      <c r="E13" s="60"/>
      <c r="F13" s="57"/>
      <c r="G13" s="68"/>
      <c r="H13" s="70"/>
      <c r="I13" s="69"/>
      <c r="K13" s="70"/>
      <c r="L13" s="69"/>
      <c r="N13" s="70"/>
      <c r="O13" s="69"/>
      <c r="P13" s="68"/>
      <c r="Q13" s="70"/>
      <c r="R13" s="69"/>
      <c r="S13" s="68"/>
      <c r="T13" s="70"/>
      <c r="U13" s="69"/>
      <c r="V13" s="68"/>
      <c r="W13" s="70"/>
      <c r="X13" s="69"/>
      <c r="Y13" s="68"/>
      <c r="Z13" s="70"/>
      <c r="AA13" s="69"/>
      <c r="AB13" s="68"/>
      <c r="AC13" s="92"/>
      <c r="AD13" s="92">
        <v>43000</v>
      </c>
      <c r="AE13" s="9"/>
      <c r="AF13" s="9"/>
      <c r="AG13" s="10"/>
      <c r="AH13" s="20"/>
      <c r="AI13" s="10"/>
      <c r="AJ13" s="9"/>
    </row>
    <row r="14" spans="1:1046" ht="15.75" customHeight="1" x14ac:dyDescent="0.2">
      <c r="A14" s="59" t="s">
        <v>173</v>
      </c>
      <c r="B14" s="24"/>
      <c r="C14" s="62"/>
      <c r="D14" s="106"/>
      <c r="E14" s="58"/>
      <c r="F14" s="57"/>
      <c r="G14" s="68"/>
      <c r="H14" s="70">
        <v>236400</v>
      </c>
      <c r="I14" s="70">
        <v>236400</v>
      </c>
      <c r="J14" s="86"/>
      <c r="K14" s="92">
        <v>267900</v>
      </c>
      <c r="L14" s="92">
        <v>267900</v>
      </c>
      <c r="M14" s="86"/>
      <c r="N14" s="92">
        <v>267900</v>
      </c>
      <c r="O14" s="92">
        <v>267900</v>
      </c>
      <c r="P14" s="109"/>
      <c r="Q14" s="92">
        <v>267900</v>
      </c>
      <c r="R14" s="92">
        <v>267900</v>
      </c>
      <c r="S14" s="109"/>
      <c r="T14" s="92">
        <v>267900</v>
      </c>
      <c r="U14" s="92">
        <v>267900</v>
      </c>
      <c r="V14" s="109"/>
      <c r="W14" s="92">
        <v>267900</v>
      </c>
      <c r="X14" s="92">
        <v>267900</v>
      </c>
      <c r="Y14" s="109"/>
      <c r="Z14" s="92">
        <v>267900</v>
      </c>
      <c r="AA14" s="92">
        <v>267900</v>
      </c>
      <c r="AB14" s="109"/>
      <c r="AC14" s="92"/>
      <c r="AD14" s="92">
        <v>267900</v>
      </c>
      <c r="AE14" s="12"/>
      <c r="AF14" s="9"/>
      <c r="AG14" s="10"/>
      <c r="AH14" s="20"/>
      <c r="AI14" s="10"/>
      <c r="AJ14" s="9"/>
    </row>
    <row r="15" spans="1:1046" ht="15" x14ac:dyDescent="0.25">
      <c r="A15" s="139" t="s">
        <v>22</v>
      </c>
      <c r="B15" s="139"/>
      <c r="C15" s="139"/>
      <c r="D15" s="106"/>
      <c r="E15" s="58"/>
      <c r="F15" s="57">
        <v>3645019.8400000003</v>
      </c>
      <c r="G15" s="68"/>
      <c r="H15" s="69"/>
      <c r="I15" s="70">
        <v>3895254.8350000004</v>
      </c>
      <c r="J15" s="86"/>
      <c r="K15" s="70"/>
      <c r="L15" s="70">
        <v>3870929.8350000004</v>
      </c>
      <c r="M15" s="86"/>
      <c r="N15" s="70"/>
      <c r="O15" s="70">
        <v>3880929.8350000004</v>
      </c>
      <c r="P15" s="86"/>
      <c r="Q15" s="70"/>
      <c r="R15" s="70">
        <v>3911027.8350000004</v>
      </c>
      <c r="S15" s="86"/>
      <c r="T15" s="70"/>
      <c r="U15" s="70">
        <v>3736291.0410000002</v>
      </c>
      <c r="V15" s="86"/>
      <c r="W15" s="70"/>
      <c r="X15" s="70">
        <v>3771441.0410000002</v>
      </c>
      <c r="Y15" s="86"/>
      <c r="Z15" s="70"/>
      <c r="AA15" s="70">
        <v>3908058.0410000002</v>
      </c>
      <c r="AB15" s="86"/>
      <c r="AC15" s="70"/>
      <c r="AD15" s="70">
        <v>3946828.0359999998</v>
      </c>
      <c r="AE15" s="91"/>
      <c r="AF15" s="9"/>
      <c r="AG15" s="10"/>
      <c r="AH15" s="10"/>
      <c r="AI15" s="8"/>
      <c r="AJ15" s="9"/>
    </row>
    <row r="16" spans="1:1046" x14ac:dyDescent="0.2">
      <c r="A16" s="24"/>
      <c r="B16" s="139" t="s">
        <v>3</v>
      </c>
      <c r="C16" s="139"/>
      <c r="D16" s="106"/>
      <c r="E16" s="57">
        <v>66400</v>
      </c>
      <c r="F16" s="57"/>
      <c r="G16" s="68"/>
      <c r="H16" s="70">
        <v>84600</v>
      </c>
      <c r="I16" s="69"/>
      <c r="K16" s="70">
        <v>87100</v>
      </c>
      <c r="L16" s="69"/>
      <c r="N16" s="70">
        <v>87100</v>
      </c>
      <c r="O16" s="69"/>
      <c r="P16" s="68"/>
      <c r="Q16" s="69">
        <v>83100</v>
      </c>
      <c r="R16" s="69"/>
      <c r="S16" s="68"/>
      <c r="T16" s="70">
        <v>77200</v>
      </c>
      <c r="U16" s="69"/>
      <c r="V16" s="68"/>
      <c r="W16" s="70">
        <v>77200</v>
      </c>
      <c r="X16" s="69"/>
      <c r="Y16" s="68"/>
      <c r="Z16" s="70">
        <v>83440</v>
      </c>
      <c r="AA16" s="69"/>
      <c r="AB16" s="68"/>
      <c r="AC16" s="70">
        <v>97290</v>
      </c>
      <c r="AD16" s="69"/>
      <c r="AE16" s="12"/>
      <c r="AF16" s="9"/>
      <c r="AG16" s="10"/>
      <c r="AH16" s="10"/>
      <c r="AI16" s="10"/>
      <c r="AJ16" s="9"/>
    </row>
    <row r="17" spans="1:36" ht="15" x14ac:dyDescent="0.25">
      <c r="A17" s="24"/>
      <c r="B17" s="24"/>
      <c r="C17" s="62" t="s">
        <v>23</v>
      </c>
      <c r="D17" s="106">
        <v>21000</v>
      </c>
      <c r="E17" s="58"/>
      <c r="F17" s="57"/>
      <c r="G17" s="68">
        <v>21000</v>
      </c>
      <c r="H17" s="69"/>
      <c r="I17" s="69"/>
      <c r="J17" s="68">
        <v>21000</v>
      </c>
      <c r="K17" s="69"/>
      <c r="L17" s="69"/>
      <c r="M17" s="68">
        <v>21000</v>
      </c>
      <c r="N17" s="69"/>
      <c r="O17" s="69"/>
      <c r="P17" s="68">
        <v>21000</v>
      </c>
      <c r="Q17" s="69"/>
      <c r="R17" s="69"/>
      <c r="S17" s="68">
        <v>21000</v>
      </c>
      <c r="T17" s="69"/>
      <c r="U17" s="69"/>
      <c r="V17" s="68">
        <v>21000</v>
      </c>
      <c r="W17" s="69"/>
      <c r="X17" s="69"/>
      <c r="Y17" s="68">
        <v>21000</v>
      </c>
      <c r="Z17" s="69"/>
      <c r="AA17" s="69"/>
      <c r="AB17" s="68">
        <v>21000</v>
      </c>
      <c r="AC17" s="69"/>
      <c r="AD17" s="69"/>
      <c r="AE17" s="9"/>
      <c r="AF17" s="12"/>
      <c r="AG17" s="10"/>
      <c r="AH17" s="10"/>
      <c r="AI17" s="8"/>
      <c r="AJ17" s="9"/>
    </row>
    <row r="18" spans="1:36" x14ac:dyDescent="0.2">
      <c r="A18" s="24"/>
      <c r="B18" s="24"/>
      <c r="C18" s="62" t="s">
        <v>24</v>
      </c>
      <c r="D18" s="106">
        <v>26400</v>
      </c>
      <c r="E18" s="58"/>
      <c r="F18" s="57"/>
      <c r="G18" s="68">
        <v>26400</v>
      </c>
      <c r="H18" s="69"/>
      <c r="I18" s="69"/>
      <c r="J18" s="68">
        <v>26400</v>
      </c>
      <c r="K18" s="69"/>
      <c r="L18" s="69"/>
      <c r="M18" s="68">
        <v>26400</v>
      </c>
      <c r="N18" s="69"/>
      <c r="O18" s="69"/>
      <c r="P18" s="68">
        <v>26400</v>
      </c>
      <c r="Q18" s="69"/>
      <c r="R18" s="69"/>
      <c r="S18" s="68">
        <v>26400</v>
      </c>
      <c r="T18" s="69"/>
      <c r="U18" s="69"/>
      <c r="V18" s="68">
        <v>26400</v>
      </c>
      <c r="W18" s="69"/>
      <c r="X18" s="69"/>
      <c r="Y18" s="68">
        <v>26400</v>
      </c>
      <c r="Z18" s="69"/>
      <c r="AA18" s="69"/>
      <c r="AB18" s="68">
        <v>26400</v>
      </c>
      <c r="AC18" s="69"/>
      <c r="AD18" s="69"/>
      <c r="AE18" s="9"/>
      <c r="AF18" s="9"/>
      <c r="AG18" s="10"/>
      <c r="AH18" s="20"/>
      <c r="AI18" s="10"/>
      <c r="AJ18" s="9"/>
    </row>
    <row r="19" spans="1:36" x14ac:dyDescent="0.2">
      <c r="A19" s="24"/>
      <c r="B19" s="24"/>
      <c r="C19" s="62" t="s">
        <v>9</v>
      </c>
      <c r="D19" s="106">
        <v>17000</v>
      </c>
      <c r="E19" s="58"/>
      <c r="F19" s="57"/>
      <c r="G19" s="68">
        <v>35200</v>
      </c>
      <c r="H19" s="69"/>
      <c r="I19" s="69"/>
      <c r="J19" s="68">
        <v>37700</v>
      </c>
      <c r="K19" s="69"/>
      <c r="L19" s="69"/>
      <c r="M19" s="68">
        <v>37700</v>
      </c>
      <c r="N19" s="69"/>
      <c r="O19" s="69"/>
      <c r="P19" s="68">
        <v>33700</v>
      </c>
      <c r="Q19" s="69"/>
      <c r="R19" s="69"/>
      <c r="S19" s="68">
        <v>27800</v>
      </c>
      <c r="T19" s="69"/>
      <c r="U19" s="69"/>
      <c r="V19" s="68">
        <v>27800</v>
      </c>
      <c r="W19" s="69"/>
      <c r="X19" s="69"/>
      <c r="Y19" s="68">
        <v>34040</v>
      </c>
      <c r="Z19" s="69"/>
      <c r="AA19" s="69"/>
      <c r="AB19" s="68">
        <v>47890</v>
      </c>
      <c r="AC19" s="69"/>
      <c r="AD19" s="69"/>
      <c r="AE19" s="9"/>
      <c r="AF19" s="9"/>
      <c r="AG19" s="10"/>
      <c r="AH19" s="20"/>
      <c r="AI19" s="10"/>
      <c r="AJ19" s="9"/>
    </row>
    <row r="20" spans="1:36" x14ac:dyDescent="0.2">
      <c r="A20" s="24"/>
      <c r="B20" s="24"/>
      <c r="C20" s="62" t="s">
        <v>25</v>
      </c>
      <c r="D20" s="106">
        <v>2000</v>
      </c>
      <c r="E20" s="58"/>
      <c r="F20" s="57"/>
      <c r="G20" s="68">
        <v>2000</v>
      </c>
      <c r="H20" s="69"/>
      <c r="I20" s="69"/>
      <c r="J20" s="68">
        <v>2000</v>
      </c>
      <c r="K20" s="69"/>
      <c r="L20" s="69"/>
      <c r="M20" s="68">
        <v>2000</v>
      </c>
      <c r="N20" s="69"/>
      <c r="O20" s="69"/>
      <c r="P20" s="68">
        <v>2000</v>
      </c>
      <c r="Q20" s="69"/>
      <c r="R20" s="69"/>
      <c r="S20" s="68">
        <v>2000</v>
      </c>
      <c r="T20" s="69"/>
      <c r="U20" s="69"/>
      <c r="V20" s="68">
        <v>2000</v>
      </c>
      <c r="W20" s="69"/>
      <c r="X20" s="69"/>
      <c r="Y20" s="68">
        <v>2000</v>
      </c>
      <c r="Z20" s="69"/>
      <c r="AA20" s="69"/>
      <c r="AB20" s="68">
        <v>2000</v>
      </c>
      <c r="AC20" s="69"/>
      <c r="AD20" s="69"/>
      <c r="AE20" s="9"/>
      <c r="AF20" s="9"/>
      <c r="AG20" s="10"/>
      <c r="AH20" s="20"/>
      <c r="AI20" s="3"/>
    </row>
    <row r="21" spans="1:36" x14ac:dyDescent="0.2">
      <c r="A21" s="24"/>
      <c r="B21" s="139" t="s">
        <v>26</v>
      </c>
      <c r="C21" s="139"/>
      <c r="D21" s="106"/>
      <c r="E21" s="57">
        <v>450000</v>
      </c>
      <c r="F21" s="57"/>
      <c r="G21" s="68"/>
      <c r="H21" s="70">
        <v>450000</v>
      </c>
      <c r="I21" s="69"/>
      <c r="K21" s="70">
        <v>450000</v>
      </c>
      <c r="L21" s="69"/>
      <c r="N21" s="70">
        <v>450000</v>
      </c>
      <c r="O21" s="69"/>
      <c r="P21" s="68"/>
      <c r="Q21" s="69">
        <v>450000</v>
      </c>
      <c r="R21" s="69"/>
      <c r="S21" s="68"/>
      <c r="T21" s="70">
        <v>450000</v>
      </c>
      <c r="U21" s="69"/>
      <c r="V21" s="68"/>
      <c r="W21" s="70">
        <v>450000</v>
      </c>
      <c r="X21" s="69"/>
      <c r="Y21" s="68"/>
      <c r="Z21" s="70">
        <v>450000</v>
      </c>
      <c r="AA21" s="69"/>
      <c r="AB21" s="68"/>
      <c r="AC21" s="70">
        <v>418000</v>
      </c>
      <c r="AD21" s="69"/>
      <c r="AE21" s="9"/>
      <c r="AF21" s="9"/>
      <c r="AG21" s="10"/>
      <c r="AH21" s="20"/>
      <c r="AI21" s="3"/>
    </row>
    <row r="22" spans="1:36" x14ac:dyDescent="0.2">
      <c r="A22" s="24"/>
      <c r="B22" s="59"/>
      <c r="C22" s="62" t="s">
        <v>27</v>
      </c>
      <c r="D22" s="106">
        <v>450000</v>
      </c>
      <c r="E22" s="57"/>
      <c r="F22" s="57"/>
      <c r="G22" s="68">
        <v>450000</v>
      </c>
      <c r="H22" s="69"/>
      <c r="I22" s="69"/>
      <c r="J22" s="68">
        <v>450000</v>
      </c>
      <c r="K22" s="69"/>
      <c r="L22" s="69"/>
      <c r="M22" s="68">
        <v>450000</v>
      </c>
      <c r="N22" s="69"/>
      <c r="O22" s="69"/>
      <c r="P22" s="68">
        <v>450000</v>
      </c>
      <c r="Q22" s="69"/>
      <c r="R22" s="69"/>
      <c r="S22" s="68">
        <v>450000</v>
      </c>
      <c r="T22" s="69"/>
      <c r="U22" s="69"/>
      <c r="V22" s="68">
        <v>450000</v>
      </c>
      <c r="W22" s="69"/>
      <c r="X22" s="69"/>
      <c r="Y22" s="68">
        <v>450000</v>
      </c>
      <c r="Z22" s="69"/>
      <c r="AA22" s="69"/>
      <c r="AB22" s="68">
        <v>418000</v>
      </c>
      <c r="AC22" s="69"/>
      <c r="AD22" s="69"/>
      <c r="AE22" s="9"/>
      <c r="AF22" s="9"/>
      <c r="AG22" s="10"/>
      <c r="AH22" s="20"/>
      <c r="AI22" s="3" t="s">
        <v>158</v>
      </c>
    </row>
    <row r="23" spans="1:36" ht="15" x14ac:dyDescent="0.25">
      <c r="A23" s="24"/>
      <c r="B23" s="139" t="s">
        <v>28</v>
      </c>
      <c r="C23" s="139"/>
      <c r="D23" s="106"/>
      <c r="E23" s="57">
        <v>0</v>
      </c>
      <c r="F23" s="57"/>
      <c r="G23" s="68"/>
      <c r="H23" s="70">
        <v>7550</v>
      </c>
      <c r="I23" s="69"/>
      <c r="K23" s="70">
        <v>7550</v>
      </c>
      <c r="L23" s="69"/>
      <c r="N23" s="70">
        <v>7550</v>
      </c>
      <c r="O23" s="69"/>
      <c r="P23" s="68"/>
      <c r="Q23" s="69">
        <v>7550</v>
      </c>
      <c r="R23" s="69"/>
      <c r="S23" s="68"/>
      <c r="T23" s="70">
        <v>4150</v>
      </c>
      <c r="U23" s="69"/>
      <c r="V23" s="68"/>
      <c r="W23" s="70">
        <v>4150</v>
      </c>
      <c r="X23" s="69"/>
      <c r="Y23" s="68"/>
      <c r="Z23" s="70">
        <v>4150</v>
      </c>
      <c r="AA23" s="69"/>
      <c r="AB23" s="68"/>
      <c r="AC23" s="70">
        <v>4150</v>
      </c>
      <c r="AD23" s="69"/>
      <c r="AE23" s="9"/>
      <c r="AF23" s="9"/>
      <c r="AG23" s="10"/>
      <c r="AH23" s="10"/>
      <c r="AI23" s="2"/>
    </row>
    <row r="24" spans="1:36" x14ac:dyDescent="0.2">
      <c r="A24" s="24"/>
      <c r="B24" s="59"/>
      <c r="C24" s="62" t="s">
        <v>162</v>
      </c>
      <c r="D24" s="106">
        <v>0</v>
      </c>
      <c r="E24" s="57"/>
      <c r="F24" s="57"/>
      <c r="G24" s="68">
        <v>7550</v>
      </c>
      <c r="H24" s="69"/>
      <c r="I24" s="69"/>
      <c r="J24" s="68">
        <v>7550</v>
      </c>
      <c r="K24" s="69"/>
      <c r="L24" s="69"/>
      <c r="M24" s="68">
        <v>7550</v>
      </c>
      <c r="N24" s="69"/>
      <c r="O24" s="69"/>
      <c r="P24" s="68">
        <v>7550</v>
      </c>
      <c r="Q24" s="69"/>
      <c r="R24" s="69"/>
      <c r="S24" s="68">
        <v>4150</v>
      </c>
      <c r="T24" s="69"/>
      <c r="U24" s="69"/>
      <c r="V24" s="68">
        <v>4150</v>
      </c>
      <c r="W24" s="69"/>
      <c r="X24" s="69"/>
      <c r="Y24" s="68">
        <v>4150</v>
      </c>
      <c r="Z24" s="69"/>
      <c r="AA24" s="69"/>
      <c r="AB24" s="68">
        <v>4150</v>
      </c>
      <c r="AC24" s="69"/>
      <c r="AD24" s="69"/>
      <c r="AE24" s="9"/>
      <c r="AF24" s="9"/>
      <c r="AG24" s="10"/>
      <c r="AH24" s="10"/>
      <c r="AI24" s="3"/>
    </row>
    <row r="25" spans="1:36" x14ac:dyDescent="0.2">
      <c r="A25" s="24"/>
      <c r="B25" s="139" t="s">
        <v>31</v>
      </c>
      <c r="C25" s="139"/>
      <c r="D25" s="106"/>
      <c r="E25" s="57">
        <v>247345</v>
      </c>
      <c r="F25" s="57"/>
      <c r="G25" s="68"/>
      <c r="H25" s="70">
        <v>253395</v>
      </c>
      <c r="I25" s="69"/>
      <c r="K25" s="70">
        <v>253395</v>
      </c>
      <c r="L25" s="69"/>
      <c r="N25" s="70">
        <v>253395</v>
      </c>
      <c r="O25" s="69"/>
      <c r="P25" s="68"/>
      <c r="Q25" s="69">
        <v>253395</v>
      </c>
      <c r="R25" s="69"/>
      <c r="S25" s="68"/>
      <c r="T25" s="70">
        <v>224995</v>
      </c>
      <c r="U25" s="69"/>
      <c r="V25" s="68"/>
      <c r="W25" s="70">
        <v>224995</v>
      </c>
      <c r="X25" s="69"/>
      <c r="Y25" s="68"/>
      <c r="Z25" s="70">
        <v>229995</v>
      </c>
      <c r="AA25" s="69"/>
      <c r="AB25" s="68"/>
      <c r="AC25" s="70">
        <v>222345</v>
      </c>
      <c r="AD25" s="69"/>
      <c r="AE25" s="7"/>
      <c r="AG25" s="3"/>
      <c r="AH25" s="23"/>
      <c r="AI25" s="3"/>
    </row>
    <row r="26" spans="1:36" x14ac:dyDescent="0.2">
      <c r="A26" s="24"/>
      <c r="B26" s="63"/>
      <c r="C26" s="62" t="s">
        <v>16</v>
      </c>
      <c r="D26" s="106">
        <v>10000</v>
      </c>
      <c r="E26" s="57"/>
      <c r="F26" s="57"/>
      <c r="G26" s="68">
        <v>10000</v>
      </c>
      <c r="H26" s="69"/>
      <c r="I26" s="69"/>
      <c r="J26" s="68">
        <v>10000</v>
      </c>
      <c r="K26" s="69"/>
      <c r="L26" s="69"/>
      <c r="M26" s="68">
        <v>10000</v>
      </c>
      <c r="N26" s="69"/>
      <c r="O26" s="69"/>
      <c r="P26" s="68">
        <v>10000</v>
      </c>
      <c r="Q26" s="69"/>
      <c r="R26" s="69"/>
      <c r="S26" s="68">
        <v>10000</v>
      </c>
      <c r="T26" s="69"/>
      <c r="U26" s="69"/>
      <c r="V26" s="68">
        <v>10000</v>
      </c>
      <c r="W26" s="69"/>
      <c r="X26" s="69"/>
      <c r="Y26" s="68">
        <v>10000</v>
      </c>
      <c r="Z26" s="69"/>
      <c r="AA26" s="69"/>
      <c r="AB26" s="68">
        <v>10000</v>
      </c>
      <c r="AC26" s="69"/>
      <c r="AD26" s="69"/>
      <c r="AG26" s="3"/>
      <c r="AH26" s="23"/>
      <c r="AI26" s="3"/>
    </row>
    <row r="27" spans="1:36" ht="24" x14ac:dyDescent="0.2">
      <c r="A27" s="24"/>
      <c r="B27" s="63"/>
      <c r="C27" s="64" t="s">
        <v>141</v>
      </c>
      <c r="D27" s="106">
        <v>61000</v>
      </c>
      <c r="E27" s="57"/>
      <c r="F27" s="57"/>
      <c r="G27" s="68">
        <v>46200</v>
      </c>
      <c r="H27" s="69"/>
      <c r="I27" s="69"/>
      <c r="J27" s="68">
        <v>46200</v>
      </c>
      <c r="K27" s="69"/>
      <c r="L27" s="69"/>
      <c r="M27" s="68">
        <v>46200</v>
      </c>
      <c r="N27" s="69"/>
      <c r="O27" s="69"/>
      <c r="P27" s="68">
        <v>46200</v>
      </c>
      <c r="Q27" s="69"/>
      <c r="R27" s="69"/>
      <c r="S27" s="68">
        <v>19400</v>
      </c>
      <c r="T27" s="69"/>
      <c r="U27" s="69"/>
      <c r="V27" s="68">
        <v>19400</v>
      </c>
      <c r="W27" s="69"/>
      <c r="X27" s="69"/>
      <c r="Y27" s="68">
        <v>24400</v>
      </c>
      <c r="Z27" s="69"/>
      <c r="AA27" s="69"/>
      <c r="AB27" s="68">
        <v>19400</v>
      </c>
      <c r="AC27" s="69"/>
      <c r="AD27" s="69"/>
      <c r="AG27" s="3"/>
      <c r="AH27" s="23"/>
      <c r="AI27" s="3"/>
    </row>
    <row r="28" spans="1:36" x14ac:dyDescent="0.2">
      <c r="A28" s="24"/>
      <c r="B28" s="63"/>
      <c r="C28" s="64" t="s">
        <v>140</v>
      </c>
      <c r="D28" s="106">
        <v>59240</v>
      </c>
      <c r="E28" s="57"/>
      <c r="F28" s="57"/>
      <c r="G28" s="68">
        <v>59240</v>
      </c>
      <c r="H28" s="69"/>
      <c r="I28" s="69"/>
      <c r="J28" s="68">
        <v>59240</v>
      </c>
      <c r="K28" s="69"/>
      <c r="L28" s="69"/>
      <c r="M28" s="68">
        <v>59240</v>
      </c>
      <c r="N28" s="69"/>
      <c r="O28" s="69"/>
      <c r="P28" s="68">
        <v>59240</v>
      </c>
      <c r="Q28" s="69"/>
      <c r="R28" s="69"/>
      <c r="S28" s="68">
        <v>59240</v>
      </c>
      <c r="T28" s="69"/>
      <c r="U28" s="69"/>
      <c r="V28" s="68">
        <v>59240</v>
      </c>
      <c r="W28" s="69"/>
      <c r="X28" s="69"/>
      <c r="Y28" s="68">
        <v>59240</v>
      </c>
      <c r="Z28" s="69"/>
      <c r="AA28" s="69"/>
      <c r="AB28" s="68">
        <v>59240</v>
      </c>
      <c r="AC28" s="69"/>
      <c r="AD28" s="69"/>
      <c r="AG28" s="3"/>
      <c r="AH28" s="23"/>
      <c r="AI28" s="3"/>
    </row>
    <row r="29" spans="1:36" x14ac:dyDescent="0.2">
      <c r="A29" s="24"/>
      <c r="B29" s="24"/>
      <c r="C29" s="64" t="s">
        <v>32</v>
      </c>
      <c r="D29" s="106">
        <v>5500</v>
      </c>
      <c r="E29" s="58"/>
      <c r="F29" s="57"/>
      <c r="G29" s="68">
        <v>5500</v>
      </c>
      <c r="H29" s="69"/>
      <c r="I29" s="69"/>
      <c r="J29" s="68">
        <v>5500</v>
      </c>
      <c r="K29" s="69"/>
      <c r="L29" s="69"/>
      <c r="M29" s="68">
        <v>5500</v>
      </c>
      <c r="N29" s="69"/>
      <c r="O29" s="69"/>
      <c r="P29" s="68">
        <v>5500</v>
      </c>
      <c r="Q29" s="69"/>
      <c r="R29" s="69"/>
      <c r="S29" s="68">
        <v>5500</v>
      </c>
      <c r="T29" s="69"/>
      <c r="U29" s="69"/>
      <c r="V29" s="68">
        <v>5500</v>
      </c>
      <c r="W29" s="69"/>
      <c r="X29" s="69"/>
      <c r="Y29" s="68">
        <v>5500</v>
      </c>
      <c r="Z29" s="69"/>
      <c r="AA29" s="69"/>
      <c r="AB29" s="68">
        <v>5500</v>
      </c>
      <c r="AC29" s="69"/>
      <c r="AD29" s="69"/>
      <c r="AG29" s="3"/>
      <c r="AH29" s="23"/>
      <c r="AI29" s="3"/>
    </row>
    <row r="30" spans="1:36" ht="26.25" customHeight="1" x14ac:dyDescent="0.2">
      <c r="A30" s="24"/>
      <c r="B30" s="24"/>
      <c r="C30" s="64" t="s">
        <v>142</v>
      </c>
      <c r="D30" s="106">
        <v>27105</v>
      </c>
      <c r="E30" s="58"/>
      <c r="F30" s="57"/>
      <c r="G30" s="68">
        <v>27105</v>
      </c>
      <c r="H30" s="69"/>
      <c r="I30" s="69"/>
      <c r="J30" s="68">
        <v>27105</v>
      </c>
      <c r="K30" s="69"/>
      <c r="L30" s="69"/>
      <c r="M30" s="68">
        <v>27105</v>
      </c>
      <c r="N30" s="69"/>
      <c r="O30" s="69"/>
      <c r="P30" s="68">
        <v>27105</v>
      </c>
      <c r="Q30" s="69"/>
      <c r="R30" s="69"/>
      <c r="S30" s="68">
        <v>27105</v>
      </c>
      <c r="T30" s="69"/>
      <c r="U30" s="69"/>
      <c r="V30" s="68">
        <v>27105</v>
      </c>
      <c r="W30" s="69"/>
      <c r="X30" s="69"/>
      <c r="Y30" s="68">
        <v>27105</v>
      </c>
      <c r="Z30" s="69"/>
      <c r="AA30" s="69"/>
      <c r="AB30" s="68">
        <v>27105</v>
      </c>
      <c r="AC30" s="69"/>
      <c r="AD30" s="69"/>
      <c r="AG30" s="3"/>
      <c r="AH30" s="3"/>
      <c r="AI30" s="3"/>
    </row>
    <row r="31" spans="1:36" ht="15" x14ac:dyDescent="0.25">
      <c r="A31" s="24"/>
      <c r="B31" s="24"/>
      <c r="C31" s="62" t="s">
        <v>14</v>
      </c>
      <c r="D31" s="107">
        <v>5000</v>
      </c>
      <c r="E31" s="58"/>
      <c r="F31" s="57"/>
      <c r="G31" s="68">
        <v>5000</v>
      </c>
      <c r="H31" s="69"/>
      <c r="I31" s="69"/>
      <c r="J31" s="68">
        <v>5000</v>
      </c>
      <c r="K31" s="69"/>
      <c r="L31" s="69"/>
      <c r="M31" s="68">
        <v>5000</v>
      </c>
      <c r="N31" s="69"/>
      <c r="O31" s="69"/>
      <c r="P31" s="68">
        <v>5000</v>
      </c>
      <c r="Q31" s="69"/>
      <c r="R31" s="69"/>
      <c r="S31" s="68">
        <v>5000</v>
      </c>
      <c r="T31" s="69"/>
      <c r="U31" s="69"/>
      <c r="V31" s="68">
        <v>5000</v>
      </c>
      <c r="W31" s="69"/>
      <c r="X31" s="69"/>
      <c r="Y31" s="68">
        <v>5000</v>
      </c>
      <c r="Z31" s="69"/>
      <c r="AA31" s="69"/>
      <c r="AB31" s="68">
        <v>4000</v>
      </c>
      <c r="AC31" s="69"/>
      <c r="AD31" s="69"/>
      <c r="AG31" s="3"/>
      <c r="AH31" s="3"/>
      <c r="AI31" s="2"/>
    </row>
    <row r="32" spans="1:36" x14ac:dyDescent="0.2">
      <c r="A32" s="24"/>
      <c r="B32" s="24"/>
      <c r="C32" s="62" t="s">
        <v>34</v>
      </c>
      <c r="D32" s="107">
        <v>22200</v>
      </c>
      <c r="E32" s="58"/>
      <c r="F32" s="57"/>
      <c r="G32" s="68">
        <v>22200</v>
      </c>
      <c r="H32" s="69"/>
      <c r="I32" s="69"/>
      <c r="J32" s="68">
        <v>22200</v>
      </c>
      <c r="K32" s="69"/>
      <c r="L32" s="69"/>
      <c r="M32" s="68">
        <v>22200</v>
      </c>
      <c r="N32" s="69"/>
      <c r="O32" s="69"/>
      <c r="P32" s="68">
        <v>22200</v>
      </c>
      <c r="Q32" s="69"/>
      <c r="R32" s="69"/>
      <c r="S32" s="68">
        <v>22200</v>
      </c>
      <c r="T32" s="69"/>
      <c r="U32" s="69"/>
      <c r="V32" s="68">
        <v>22200</v>
      </c>
      <c r="W32" s="69"/>
      <c r="X32" s="69"/>
      <c r="Y32" s="68">
        <v>22200</v>
      </c>
      <c r="Z32" s="69"/>
      <c r="AA32" s="69"/>
      <c r="AB32" s="68">
        <v>22200</v>
      </c>
      <c r="AC32" s="69"/>
      <c r="AD32" s="69"/>
    </row>
    <row r="33" spans="1:37" x14ac:dyDescent="0.2">
      <c r="A33" s="24"/>
      <c r="B33" s="24"/>
      <c r="C33" s="62" t="s">
        <v>13</v>
      </c>
      <c r="D33" s="106">
        <v>3700</v>
      </c>
      <c r="E33" s="58"/>
      <c r="F33" s="57"/>
      <c r="G33" s="68">
        <v>3700</v>
      </c>
      <c r="H33" s="69"/>
      <c r="I33" s="69"/>
      <c r="J33" s="68">
        <v>3700</v>
      </c>
      <c r="K33" s="69"/>
      <c r="L33" s="69"/>
      <c r="M33" s="68">
        <v>3700</v>
      </c>
      <c r="N33" s="69"/>
      <c r="O33" s="69"/>
      <c r="P33" s="68">
        <v>3700</v>
      </c>
      <c r="Q33" s="69"/>
      <c r="R33" s="69"/>
      <c r="S33" s="68">
        <v>3700</v>
      </c>
      <c r="T33" s="69"/>
      <c r="U33" s="69"/>
      <c r="V33" s="68">
        <v>3700</v>
      </c>
      <c r="W33" s="69"/>
      <c r="X33" s="69"/>
      <c r="Y33" s="68">
        <v>3700</v>
      </c>
      <c r="Z33" s="69"/>
      <c r="AA33" s="69"/>
      <c r="AB33" s="68">
        <v>3700</v>
      </c>
      <c r="AC33" s="69"/>
      <c r="AD33" s="69"/>
    </row>
    <row r="34" spans="1:37" x14ac:dyDescent="0.2">
      <c r="A34" s="24"/>
      <c r="B34" s="24"/>
      <c r="C34" s="62" t="s">
        <v>12</v>
      </c>
      <c r="D34" s="106">
        <v>7380</v>
      </c>
      <c r="E34" s="58"/>
      <c r="F34" s="57"/>
      <c r="G34" s="68">
        <v>7380</v>
      </c>
      <c r="H34" s="69"/>
      <c r="I34" s="69"/>
      <c r="J34" s="68">
        <v>7380</v>
      </c>
      <c r="K34" s="69"/>
      <c r="L34" s="69"/>
      <c r="M34" s="68">
        <v>7380</v>
      </c>
      <c r="N34" s="69"/>
      <c r="O34" s="69"/>
      <c r="P34" s="68">
        <v>7380</v>
      </c>
      <c r="Q34" s="69"/>
      <c r="R34" s="69"/>
      <c r="S34" s="68">
        <v>7380</v>
      </c>
      <c r="T34" s="69"/>
      <c r="U34" s="69"/>
      <c r="V34" s="68">
        <v>7380</v>
      </c>
      <c r="W34" s="69"/>
      <c r="X34" s="69"/>
      <c r="Y34" s="68">
        <v>7380</v>
      </c>
      <c r="Z34" s="69"/>
      <c r="AA34" s="69"/>
      <c r="AB34" s="68">
        <v>7380</v>
      </c>
      <c r="AC34" s="69"/>
      <c r="AD34" s="69"/>
      <c r="AE34" s="141"/>
      <c r="AF34" s="141"/>
      <c r="AG34" s="141"/>
    </row>
    <row r="35" spans="1:37" x14ac:dyDescent="0.2">
      <c r="A35" s="24"/>
      <c r="B35" s="24"/>
      <c r="C35" s="64" t="s">
        <v>143</v>
      </c>
      <c r="D35" s="106">
        <v>17720</v>
      </c>
      <c r="E35" s="58"/>
      <c r="F35" s="57"/>
      <c r="G35" s="68">
        <v>17720</v>
      </c>
      <c r="H35" s="69"/>
      <c r="I35" s="69"/>
      <c r="J35" s="68">
        <v>17720</v>
      </c>
      <c r="K35" s="69"/>
      <c r="L35" s="69"/>
      <c r="M35" s="68">
        <v>17720</v>
      </c>
      <c r="N35" s="69"/>
      <c r="O35" s="69"/>
      <c r="P35" s="68">
        <v>17720</v>
      </c>
      <c r="Q35" s="69"/>
      <c r="R35" s="69"/>
      <c r="S35" s="68">
        <v>17720</v>
      </c>
      <c r="T35" s="69"/>
      <c r="U35" s="69"/>
      <c r="V35" s="68">
        <v>17720</v>
      </c>
      <c r="W35" s="69"/>
      <c r="X35" s="69"/>
      <c r="Y35" s="68">
        <v>17720</v>
      </c>
      <c r="Z35" s="69"/>
      <c r="AA35" s="69"/>
      <c r="AB35" s="68">
        <v>17720</v>
      </c>
      <c r="AC35" s="69"/>
      <c r="AD35" s="69"/>
      <c r="AE35" s="69"/>
      <c r="AF35" s="69"/>
      <c r="AG35" s="69"/>
    </row>
    <row r="36" spans="1:37" x14ac:dyDescent="0.2">
      <c r="A36" s="24"/>
      <c r="B36" s="24"/>
      <c r="C36" s="62" t="s">
        <v>136</v>
      </c>
      <c r="D36" s="106">
        <v>12000</v>
      </c>
      <c r="E36" s="58"/>
      <c r="F36" s="57"/>
      <c r="G36" s="68">
        <v>12000</v>
      </c>
      <c r="H36" s="69"/>
      <c r="I36" s="69"/>
      <c r="J36" s="68">
        <v>12000</v>
      </c>
      <c r="K36" s="69"/>
      <c r="L36" s="69"/>
      <c r="M36" s="68">
        <v>12000</v>
      </c>
      <c r="N36" s="69"/>
      <c r="O36" s="69"/>
      <c r="P36" s="68">
        <v>12000</v>
      </c>
      <c r="Q36" s="69"/>
      <c r="R36" s="69"/>
      <c r="S36" s="68">
        <v>11770</v>
      </c>
      <c r="T36" s="69"/>
      <c r="U36" s="69"/>
      <c r="V36" s="68">
        <v>11770</v>
      </c>
      <c r="W36" s="69"/>
      <c r="X36" s="69"/>
      <c r="Y36" s="68">
        <v>11770</v>
      </c>
      <c r="Z36" s="69"/>
      <c r="AA36" s="69"/>
      <c r="AB36" s="68">
        <v>9120</v>
      </c>
      <c r="AC36" s="69"/>
      <c r="AD36" s="69"/>
      <c r="AE36" s="70"/>
      <c r="AF36" s="70"/>
      <c r="AG36" s="70"/>
    </row>
    <row r="37" spans="1:37" x14ac:dyDescent="0.2">
      <c r="A37" s="24"/>
      <c r="B37" s="24"/>
      <c r="C37" s="62" t="s">
        <v>35</v>
      </c>
      <c r="D37" s="106">
        <v>7000</v>
      </c>
      <c r="E37" s="58"/>
      <c r="F37" s="57"/>
      <c r="G37" s="68">
        <v>7000</v>
      </c>
      <c r="H37" s="69"/>
      <c r="I37" s="69"/>
      <c r="J37" s="68">
        <v>7000</v>
      </c>
      <c r="K37" s="69"/>
      <c r="L37" s="69"/>
      <c r="M37" s="68">
        <v>7000</v>
      </c>
      <c r="N37" s="69"/>
      <c r="O37" s="69"/>
      <c r="P37" s="68">
        <v>7000</v>
      </c>
      <c r="Q37" s="69"/>
      <c r="R37" s="69"/>
      <c r="S37" s="68">
        <v>7000</v>
      </c>
      <c r="T37" s="69"/>
      <c r="U37" s="69"/>
      <c r="V37" s="68">
        <v>7000</v>
      </c>
      <c r="W37" s="69"/>
      <c r="X37" s="69"/>
      <c r="Y37" s="68">
        <v>7000</v>
      </c>
      <c r="Z37" s="69"/>
      <c r="AA37" s="69"/>
      <c r="AB37" s="68">
        <v>7000</v>
      </c>
      <c r="AC37" s="69"/>
      <c r="AD37" s="69"/>
      <c r="AE37" s="69"/>
      <c r="AF37" s="70"/>
      <c r="AG37" s="69"/>
    </row>
    <row r="38" spans="1:37" ht="38.25" customHeight="1" x14ac:dyDescent="0.2">
      <c r="A38" s="24"/>
      <c r="B38" s="24"/>
      <c r="C38" s="64" t="s">
        <v>203</v>
      </c>
      <c r="D38" s="106">
        <v>9500</v>
      </c>
      <c r="E38" s="58"/>
      <c r="F38" s="57"/>
      <c r="G38" s="68">
        <v>30350</v>
      </c>
      <c r="H38" s="69"/>
      <c r="I38" s="69"/>
      <c r="J38" s="68">
        <v>30350</v>
      </c>
      <c r="K38" s="69"/>
      <c r="L38" s="69"/>
      <c r="M38" s="68">
        <v>30350</v>
      </c>
      <c r="N38" s="69"/>
      <c r="O38" s="69"/>
      <c r="P38" s="68">
        <v>30350</v>
      </c>
      <c r="Q38" s="69"/>
      <c r="R38" s="69"/>
      <c r="S38" s="68">
        <v>28980</v>
      </c>
      <c r="T38" s="69"/>
      <c r="U38" s="69"/>
      <c r="V38" s="68">
        <v>28980</v>
      </c>
      <c r="W38" s="69"/>
      <c r="X38" s="69"/>
      <c r="Y38" s="68">
        <v>28980</v>
      </c>
      <c r="Z38" s="69"/>
      <c r="AA38" s="69"/>
      <c r="AB38" s="68">
        <v>29980</v>
      </c>
      <c r="AC38" s="69"/>
      <c r="AD38" s="69"/>
      <c r="AE38" s="69"/>
      <c r="AF38" s="70"/>
      <c r="AG38" s="69"/>
      <c r="AH38" s="9"/>
      <c r="AI38" s="9"/>
      <c r="AJ38" s="9"/>
      <c r="AK38" s="9"/>
    </row>
    <row r="39" spans="1:37" x14ac:dyDescent="0.2">
      <c r="A39" s="24"/>
      <c r="B39" s="139" t="s">
        <v>37</v>
      </c>
      <c r="C39" s="139"/>
      <c r="D39" s="106"/>
      <c r="E39" s="57">
        <v>948300</v>
      </c>
      <c r="F39" s="57"/>
      <c r="G39" s="68"/>
      <c r="H39" s="70">
        <v>1125454.9950000001</v>
      </c>
      <c r="I39" s="69"/>
      <c r="K39" s="70">
        <v>1098824.9950000001</v>
      </c>
      <c r="L39" s="69"/>
      <c r="N39" s="70">
        <v>1091294.9950000001</v>
      </c>
      <c r="O39" s="69"/>
      <c r="P39" s="68"/>
      <c r="Q39" s="69">
        <v>1095294.9950000001</v>
      </c>
      <c r="R39" s="69"/>
      <c r="S39" s="68"/>
      <c r="T39" s="70">
        <v>1003791.995</v>
      </c>
      <c r="U39" s="69"/>
      <c r="V39" s="68"/>
      <c r="W39" s="70">
        <v>1038141.995</v>
      </c>
      <c r="X39" s="69"/>
      <c r="Y39" s="68"/>
      <c r="Z39" s="70">
        <v>1114455.9950000001</v>
      </c>
      <c r="AA39" s="69"/>
      <c r="AB39" s="68"/>
      <c r="AC39" s="70">
        <v>1178237</v>
      </c>
      <c r="AD39" s="69"/>
      <c r="AE39" s="69"/>
      <c r="AF39" s="69"/>
      <c r="AG39" s="69"/>
      <c r="AH39" s="9"/>
      <c r="AI39" s="9"/>
      <c r="AJ39" s="9"/>
      <c r="AK39" s="9"/>
    </row>
    <row r="40" spans="1:37" x14ac:dyDescent="0.2">
      <c r="A40" s="24"/>
      <c r="B40" s="59"/>
      <c r="C40" s="24" t="s">
        <v>38</v>
      </c>
      <c r="D40" s="106">
        <v>51305</v>
      </c>
      <c r="E40" s="57"/>
      <c r="F40" s="57"/>
      <c r="G40" s="68">
        <v>67805</v>
      </c>
      <c r="H40" s="69"/>
      <c r="I40" s="69"/>
      <c r="J40" s="68">
        <v>67805</v>
      </c>
      <c r="K40" s="69"/>
      <c r="L40" s="69"/>
      <c r="M40" s="68">
        <v>67805</v>
      </c>
      <c r="N40" s="69"/>
      <c r="O40" s="69"/>
      <c r="P40" s="68">
        <v>67805</v>
      </c>
      <c r="Q40" s="69"/>
      <c r="R40" s="69"/>
      <c r="S40" s="68">
        <v>55565</v>
      </c>
      <c r="T40" s="69"/>
      <c r="U40" s="69"/>
      <c r="V40" s="68">
        <v>53065</v>
      </c>
      <c r="W40" s="69"/>
      <c r="X40" s="69"/>
      <c r="Y40" s="68">
        <v>51705</v>
      </c>
      <c r="Z40" s="69"/>
      <c r="AA40" s="69"/>
      <c r="AB40" s="68">
        <v>53655</v>
      </c>
      <c r="AC40" s="69"/>
      <c r="AD40" s="69"/>
      <c r="AE40" s="69"/>
      <c r="AF40" s="69"/>
      <c r="AG40" s="69"/>
      <c r="AH40" s="9"/>
      <c r="AI40" s="9"/>
      <c r="AJ40" s="9"/>
      <c r="AK40" s="9"/>
    </row>
    <row r="41" spans="1:37" x14ac:dyDescent="0.2">
      <c r="A41" s="24"/>
      <c r="B41" s="59"/>
      <c r="C41" s="24" t="s">
        <v>39</v>
      </c>
      <c r="D41" s="106">
        <v>391500</v>
      </c>
      <c r="E41" s="57"/>
      <c r="F41" s="57"/>
      <c r="G41" s="68">
        <v>509100</v>
      </c>
      <c r="H41" s="69"/>
      <c r="I41" s="69"/>
      <c r="J41" s="68">
        <v>491050</v>
      </c>
      <c r="K41" s="69"/>
      <c r="L41" s="69"/>
      <c r="M41" s="68">
        <v>483520</v>
      </c>
      <c r="N41" s="69"/>
      <c r="O41" s="69"/>
      <c r="P41" s="68">
        <v>500520</v>
      </c>
      <c r="Q41" s="69"/>
      <c r="R41" s="69"/>
      <c r="S41" s="68">
        <v>442620</v>
      </c>
      <c r="T41" s="69"/>
      <c r="U41" s="69"/>
      <c r="V41" s="68">
        <v>438120</v>
      </c>
      <c r="W41" s="69"/>
      <c r="X41" s="69"/>
      <c r="Y41" s="68">
        <v>469711</v>
      </c>
      <c r="Z41" s="69"/>
      <c r="AA41" s="69"/>
      <c r="AB41" s="68">
        <v>500062</v>
      </c>
      <c r="AC41" s="69"/>
      <c r="AD41" s="69"/>
      <c r="AE41" s="69"/>
      <c r="AF41" s="69"/>
      <c r="AG41" s="69"/>
      <c r="AH41" s="9"/>
      <c r="AI41" s="9"/>
      <c r="AJ41" s="9"/>
      <c r="AK41" s="9"/>
    </row>
    <row r="42" spans="1:37" x14ac:dyDescent="0.2">
      <c r="A42" s="24"/>
      <c r="B42" s="59"/>
      <c r="C42" s="24" t="s">
        <v>40</v>
      </c>
      <c r="D42" s="106">
        <v>192000</v>
      </c>
      <c r="E42" s="57"/>
      <c r="F42" s="57"/>
      <c r="G42" s="68">
        <v>195000</v>
      </c>
      <c r="H42" s="69"/>
      <c r="I42" s="69"/>
      <c r="J42" s="68">
        <v>195000</v>
      </c>
      <c r="K42" s="69"/>
      <c r="L42" s="69"/>
      <c r="M42" s="68">
        <v>195000</v>
      </c>
      <c r="N42" s="69"/>
      <c r="O42" s="69"/>
      <c r="P42" s="68">
        <v>185000</v>
      </c>
      <c r="Q42" s="69"/>
      <c r="R42" s="69"/>
      <c r="S42" s="68">
        <v>176200</v>
      </c>
      <c r="T42" s="69"/>
      <c r="U42" s="69"/>
      <c r="V42" s="68">
        <v>225050</v>
      </c>
      <c r="W42" s="69"/>
      <c r="X42" s="69"/>
      <c r="Y42" s="68">
        <v>255615</v>
      </c>
      <c r="Z42" s="69"/>
      <c r="AA42" s="69"/>
      <c r="AB42" s="68">
        <v>293365</v>
      </c>
      <c r="AC42" s="69"/>
      <c r="AD42" s="69"/>
      <c r="AE42" s="69"/>
      <c r="AF42" s="69"/>
      <c r="AG42" s="69"/>
      <c r="AH42" s="9"/>
      <c r="AI42" s="9"/>
      <c r="AJ42" s="9"/>
      <c r="AK42" s="9"/>
    </row>
    <row r="43" spans="1:37" x14ac:dyDescent="0.2">
      <c r="A43" s="24"/>
      <c r="B43" s="59"/>
      <c r="C43" s="24" t="s">
        <v>41</v>
      </c>
      <c r="D43" s="106">
        <v>291330</v>
      </c>
      <c r="E43" s="57"/>
      <c r="F43" s="57"/>
      <c r="G43" s="68">
        <v>330690</v>
      </c>
      <c r="H43" s="69"/>
      <c r="I43" s="69"/>
      <c r="J43" s="68">
        <v>322890</v>
      </c>
      <c r="K43" s="69"/>
      <c r="L43" s="69"/>
      <c r="M43" s="68">
        <v>322890</v>
      </c>
      <c r="N43" s="69"/>
      <c r="O43" s="69"/>
      <c r="P43" s="68">
        <v>320390</v>
      </c>
      <c r="Q43" s="69"/>
      <c r="R43" s="69"/>
      <c r="S43" s="68">
        <v>308490</v>
      </c>
      <c r="T43" s="69"/>
      <c r="U43" s="69"/>
      <c r="V43" s="68">
        <v>300990</v>
      </c>
      <c r="W43" s="69"/>
      <c r="X43" s="69"/>
      <c r="Y43" s="68">
        <v>316590</v>
      </c>
      <c r="Z43" s="69"/>
      <c r="AA43" s="69"/>
      <c r="AB43" s="68">
        <v>311380</v>
      </c>
      <c r="AC43" s="69"/>
      <c r="AD43" s="69"/>
      <c r="AE43" s="69"/>
      <c r="AF43" s="70"/>
      <c r="AG43" s="69"/>
      <c r="AH43" s="9"/>
      <c r="AI43" s="9"/>
      <c r="AJ43" s="9"/>
      <c r="AK43" s="9"/>
    </row>
    <row r="44" spans="1:37" x14ac:dyDescent="0.2">
      <c r="A44" s="24"/>
      <c r="B44" s="59"/>
      <c r="C44" s="24" t="s">
        <v>42</v>
      </c>
      <c r="D44" s="106">
        <v>22165</v>
      </c>
      <c r="E44" s="58"/>
      <c r="F44" s="57"/>
      <c r="G44" s="68">
        <v>22859.994999999999</v>
      </c>
      <c r="H44" s="69"/>
      <c r="I44" s="69"/>
      <c r="J44" s="68">
        <v>22079.994999999999</v>
      </c>
      <c r="K44" s="69"/>
      <c r="L44" s="69"/>
      <c r="M44" s="68">
        <v>22079.994999999999</v>
      </c>
      <c r="N44" s="69"/>
      <c r="O44" s="69"/>
      <c r="P44" s="68">
        <v>21579.994999999999</v>
      </c>
      <c r="Q44" s="69"/>
      <c r="R44" s="69"/>
      <c r="S44" s="68">
        <v>20916.994999999999</v>
      </c>
      <c r="T44" s="69"/>
      <c r="U44" s="69"/>
      <c r="V44" s="68">
        <v>20916.994999999999</v>
      </c>
      <c r="W44" s="69"/>
      <c r="X44" s="69"/>
      <c r="Y44" s="68">
        <v>20834.994999999999</v>
      </c>
      <c r="Z44" s="69"/>
      <c r="AA44" s="69"/>
      <c r="AB44" s="68">
        <v>19775</v>
      </c>
      <c r="AC44" s="69"/>
      <c r="AD44" s="69"/>
      <c r="AE44" s="92"/>
      <c r="AF44" s="92"/>
      <c r="AG44" s="92"/>
      <c r="AH44" s="9"/>
      <c r="AI44" s="9"/>
      <c r="AJ44" s="9"/>
      <c r="AK44" s="9"/>
    </row>
    <row r="45" spans="1:37" x14ac:dyDescent="0.2">
      <c r="A45" s="24"/>
      <c r="B45" s="139" t="s">
        <v>43</v>
      </c>
      <c r="C45" s="139"/>
      <c r="D45" s="106"/>
      <c r="E45" s="57">
        <v>1102882.2</v>
      </c>
      <c r="F45" s="57"/>
      <c r="G45" s="68"/>
      <c r="H45" s="70">
        <v>1107932.2</v>
      </c>
      <c r="I45" s="69"/>
      <c r="K45" s="70">
        <v>1107932.2</v>
      </c>
      <c r="L45" s="69"/>
      <c r="N45" s="70">
        <v>1107932.2</v>
      </c>
      <c r="O45" s="69"/>
      <c r="P45" s="68"/>
      <c r="Q45" s="69">
        <v>1133022.2</v>
      </c>
      <c r="R45" s="69"/>
      <c r="S45" s="68"/>
      <c r="T45" s="70">
        <v>1098242.53</v>
      </c>
      <c r="U45" s="69"/>
      <c r="V45" s="68"/>
      <c r="W45" s="70">
        <v>1098242.53</v>
      </c>
      <c r="X45" s="69"/>
      <c r="Y45" s="68"/>
      <c r="Z45" s="70">
        <v>1125877.83</v>
      </c>
      <c r="AA45" s="69"/>
      <c r="AB45" s="68"/>
      <c r="AC45" s="70">
        <v>1125877.83</v>
      </c>
      <c r="AD45" s="69"/>
      <c r="AE45" s="70"/>
      <c r="AF45" s="70"/>
      <c r="AG45" s="70"/>
      <c r="AH45" s="9"/>
      <c r="AI45" s="9"/>
      <c r="AJ45" s="9"/>
      <c r="AK45" s="9"/>
    </row>
    <row r="46" spans="1:37" x14ac:dyDescent="0.2">
      <c r="A46" s="24"/>
      <c r="B46" s="139" t="s">
        <v>44</v>
      </c>
      <c r="C46" s="139"/>
      <c r="D46" s="106"/>
      <c r="E46" s="57">
        <v>221895.12</v>
      </c>
      <c r="F46" s="57"/>
      <c r="G46" s="68"/>
      <c r="H46" s="70">
        <v>223125.12</v>
      </c>
      <c r="I46" s="69"/>
      <c r="K46" s="70">
        <v>223125.12</v>
      </c>
      <c r="L46" s="69"/>
      <c r="N46" s="70">
        <v>223125.12</v>
      </c>
      <c r="O46" s="69"/>
      <c r="P46" s="68"/>
      <c r="Q46" s="69">
        <v>228133.12</v>
      </c>
      <c r="R46" s="69"/>
      <c r="S46" s="68"/>
      <c r="T46" s="70">
        <v>220878.99600000001</v>
      </c>
      <c r="U46" s="69"/>
      <c r="V46" s="68"/>
      <c r="W46" s="70">
        <v>220878.99600000001</v>
      </c>
      <c r="X46" s="69"/>
      <c r="Y46" s="68"/>
      <c r="Z46" s="70">
        <v>226406.696</v>
      </c>
      <c r="AA46" s="69"/>
      <c r="AB46" s="68"/>
      <c r="AC46" s="70">
        <v>225189.266</v>
      </c>
      <c r="AD46" s="69"/>
      <c r="AE46" s="69"/>
      <c r="AF46" s="70"/>
      <c r="AG46" s="69"/>
    </row>
    <row r="47" spans="1:37" x14ac:dyDescent="0.2">
      <c r="A47" s="24"/>
      <c r="B47" s="139" t="s">
        <v>1</v>
      </c>
      <c r="C47" s="139"/>
      <c r="D47" s="106"/>
      <c r="E47" s="57">
        <v>26607.52</v>
      </c>
      <c r="F47" s="57"/>
      <c r="G47" s="68"/>
      <c r="H47" s="70">
        <v>26607.52</v>
      </c>
      <c r="I47" s="69"/>
      <c r="K47" s="70">
        <v>26607.52</v>
      </c>
      <c r="L47" s="69"/>
      <c r="N47" s="70">
        <v>26607.52</v>
      </c>
      <c r="O47" s="69"/>
      <c r="P47" s="68"/>
      <c r="Q47" s="69">
        <v>26607.52</v>
      </c>
      <c r="R47" s="69"/>
      <c r="S47" s="68"/>
      <c r="T47" s="70">
        <v>26607.52</v>
      </c>
      <c r="U47" s="69"/>
      <c r="V47" s="68"/>
      <c r="W47" s="70">
        <v>26607.52</v>
      </c>
      <c r="X47" s="69"/>
      <c r="Y47" s="68"/>
      <c r="Z47" s="70">
        <v>26607.52</v>
      </c>
      <c r="AA47" s="69"/>
      <c r="AB47" s="68"/>
      <c r="AC47" s="70">
        <v>28613.940000000002</v>
      </c>
      <c r="AD47" s="69"/>
      <c r="AE47" s="69"/>
      <c r="AF47" s="69"/>
      <c r="AG47" s="69"/>
    </row>
    <row r="48" spans="1:37" ht="26.85" customHeight="1" x14ac:dyDescent="0.2">
      <c r="A48" s="24"/>
      <c r="B48" s="140" t="s">
        <v>45</v>
      </c>
      <c r="C48" s="140"/>
      <c r="D48" s="106"/>
      <c r="E48" s="57">
        <v>13500</v>
      </c>
      <c r="F48" s="57"/>
      <c r="G48" s="68"/>
      <c r="H48" s="70">
        <v>13500</v>
      </c>
      <c r="I48" s="69"/>
      <c r="K48" s="70">
        <v>13500</v>
      </c>
      <c r="L48" s="69"/>
      <c r="N48" s="70">
        <v>13500</v>
      </c>
      <c r="O48" s="69"/>
      <c r="P48" s="68"/>
      <c r="Q48" s="69">
        <v>13500</v>
      </c>
      <c r="R48" s="69"/>
      <c r="S48" s="68"/>
      <c r="T48" s="70">
        <v>10000</v>
      </c>
      <c r="U48" s="69"/>
      <c r="V48" s="68"/>
      <c r="W48" s="70">
        <v>10000</v>
      </c>
      <c r="X48" s="69"/>
      <c r="Y48" s="68"/>
      <c r="Z48" s="70">
        <v>10000</v>
      </c>
      <c r="AA48" s="69"/>
      <c r="AB48" s="68"/>
      <c r="AC48" s="70">
        <v>10000</v>
      </c>
      <c r="AD48" s="69"/>
      <c r="AE48" s="69"/>
      <c r="AF48" s="69"/>
      <c r="AG48" s="69"/>
    </row>
    <row r="49" spans="1:33" x14ac:dyDescent="0.2">
      <c r="A49" s="24"/>
      <c r="B49" s="139" t="s">
        <v>46</v>
      </c>
      <c r="C49" s="139"/>
      <c r="D49" s="106"/>
      <c r="E49" s="57">
        <v>2500</v>
      </c>
      <c r="F49" s="57"/>
      <c r="G49" s="68"/>
      <c r="H49" s="70">
        <v>2500</v>
      </c>
      <c r="I49" s="69"/>
      <c r="K49" s="70">
        <v>2500</v>
      </c>
      <c r="L49" s="69"/>
      <c r="N49" s="70">
        <v>2500</v>
      </c>
      <c r="O49" s="69"/>
      <c r="P49" s="68"/>
      <c r="Q49" s="69">
        <v>2500</v>
      </c>
      <c r="R49" s="69"/>
      <c r="S49" s="68"/>
      <c r="T49" s="70">
        <v>2500</v>
      </c>
      <c r="U49" s="69"/>
      <c r="V49" s="68"/>
      <c r="W49" s="70">
        <v>3300</v>
      </c>
      <c r="X49" s="69"/>
      <c r="Y49" s="68"/>
      <c r="Z49" s="70">
        <v>4200</v>
      </c>
      <c r="AA49" s="69"/>
      <c r="AB49" s="68"/>
      <c r="AC49" s="70">
        <v>4200</v>
      </c>
      <c r="AD49" s="69"/>
      <c r="AE49" s="69"/>
      <c r="AF49" s="69"/>
      <c r="AG49" s="69"/>
    </row>
    <row r="50" spans="1:33" x14ac:dyDescent="0.2">
      <c r="A50" s="24"/>
      <c r="B50" s="63" t="s">
        <v>132</v>
      </c>
      <c r="C50" s="63"/>
      <c r="D50" s="106"/>
      <c r="E50" s="57">
        <v>565590</v>
      </c>
      <c r="F50" s="57"/>
      <c r="G50" s="68"/>
      <c r="H50" s="70">
        <v>600590</v>
      </c>
      <c r="I50" s="69"/>
      <c r="K50" s="70">
        <v>600395</v>
      </c>
      <c r="L50" s="69"/>
      <c r="N50" s="70">
        <v>617925</v>
      </c>
      <c r="O50" s="69"/>
      <c r="P50" s="68"/>
      <c r="Q50" s="69">
        <v>617925</v>
      </c>
      <c r="R50" s="69"/>
      <c r="S50" s="68"/>
      <c r="T50" s="70">
        <v>617925</v>
      </c>
      <c r="U50" s="69"/>
      <c r="V50" s="68"/>
      <c r="W50" s="70">
        <v>617925</v>
      </c>
      <c r="X50" s="69"/>
      <c r="Y50" s="68"/>
      <c r="Z50" s="70">
        <v>632925</v>
      </c>
      <c r="AA50" s="69"/>
      <c r="AB50" s="68"/>
      <c r="AC50" s="70">
        <v>632925</v>
      </c>
      <c r="AD50" s="69"/>
      <c r="AE50" s="69"/>
      <c r="AF50" s="69"/>
      <c r="AG50" s="69"/>
    </row>
    <row r="51" spans="1:33" ht="8.25" customHeight="1" x14ac:dyDescent="0.2">
      <c r="B51" s="138"/>
      <c r="C51" s="138"/>
      <c r="P51" s="68"/>
      <c r="Q51" s="69"/>
      <c r="R51" s="69"/>
      <c r="AE51" s="69"/>
      <c r="AF51" s="70"/>
      <c r="AG51" s="69"/>
    </row>
    <row r="52" spans="1:33" ht="11.25" customHeight="1" x14ac:dyDescent="0.2">
      <c r="A52" s="65" t="s">
        <v>47</v>
      </c>
      <c r="B52" s="65"/>
      <c r="D52" s="65" t="s">
        <v>213</v>
      </c>
      <c r="AE52" s="69"/>
      <c r="AF52" s="69"/>
      <c r="AG52" s="69"/>
    </row>
    <row r="53" spans="1:33" ht="10.5" customHeight="1" x14ac:dyDescent="0.2">
      <c r="A53" s="65" t="s">
        <v>48</v>
      </c>
      <c r="B53" s="65"/>
      <c r="D53" s="65" t="s">
        <v>212</v>
      </c>
      <c r="AE53" s="69"/>
      <c r="AF53" s="70"/>
      <c r="AG53" s="69"/>
    </row>
    <row r="54" spans="1:33" x14ac:dyDescent="0.2">
      <c r="AE54" s="69"/>
      <c r="AF54" s="69"/>
      <c r="AG54" s="69"/>
    </row>
    <row r="55" spans="1:33" x14ac:dyDescent="0.2">
      <c r="AE55" s="69"/>
      <c r="AF55" s="70"/>
      <c r="AG55" s="69"/>
    </row>
    <row r="56" spans="1:33" x14ac:dyDescent="0.2">
      <c r="AE56" s="69"/>
      <c r="AF56" s="69"/>
      <c r="AG56" s="69"/>
    </row>
    <row r="57" spans="1:33" x14ac:dyDescent="0.2">
      <c r="AE57" s="69"/>
      <c r="AF57" s="69"/>
      <c r="AG57" s="69"/>
    </row>
    <row r="58" spans="1:33" x14ac:dyDescent="0.2">
      <c r="AE58" s="69"/>
      <c r="AF58" s="69"/>
      <c r="AG58" s="69"/>
    </row>
    <row r="59" spans="1:33" x14ac:dyDescent="0.2">
      <c r="AE59" s="69"/>
      <c r="AF59" s="69"/>
      <c r="AG59" s="69"/>
    </row>
    <row r="60" spans="1:33" x14ac:dyDescent="0.2">
      <c r="AE60" s="69"/>
      <c r="AF60" s="69"/>
      <c r="AG60" s="69"/>
    </row>
    <row r="61" spans="1:33" x14ac:dyDescent="0.2">
      <c r="AE61" s="69"/>
      <c r="AF61" s="69"/>
      <c r="AG61" s="69"/>
    </row>
    <row r="62" spans="1:33" x14ac:dyDescent="0.2">
      <c r="AE62" s="69"/>
      <c r="AF62" s="69"/>
      <c r="AG62" s="69"/>
    </row>
    <row r="63" spans="1:33" x14ac:dyDescent="0.2">
      <c r="AE63" s="69"/>
      <c r="AF63" s="69"/>
      <c r="AG63" s="69"/>
    </row>
    <row r="64" spans="1:33" x14ac:dyDescent="0.2">
      <c r="AE64" s="69"/>
      <c r="AF64" s="69"/>
      <c r="AG64" s="69"/>
    </row>
    <row r="65" spans="31:33" x14ac:dyDescent="0.2">
      <c r="AE65" s="69"/>
      <c r="AF65" s="69"/>
      <c r="AG65" s="69"/>
    </row>
    <row r="66" spans="31:33" x14ac:dyDescent="0.2">
      <c r="AE66" s="69"/>
      <c r="AF66" s="69"/>
      <c r="AG66" s="69"/>
    </row>
    <row r="67" spans="31:33" x14ac:dyDescent="0.2">
      <c r="AE67" s="69"/>
      <c r="AF67" s="69"/>
      <c r="AG67" s="69"/>
    </row>
    <row r="68" spans="31:33" x14ac:dyDescent="0.2">
      <c r="AE68" s="69"/>
      <c r="AF68" s="69"/>
      <c r="AG68" s="69"/>
    </row>
    <row r="69" spans="31:33" x14ac:dyDescent="0.2">
      <c r="AE69" s="69"/>
      <c r="AF69" s="70"/>
      <c r="AG69" s="69"/>
    </row>
    <row r="70" spans="31:33" x14ac:dyDescent="0.2">
      <c r="AE70" s="69"/>
      <c r="AF70" s="69"/>
      <c r="AG70" s="69"/>
    </row>
    <row r="71" spans="31:33" x14ac:dyDescent="0.2">
      <c r="AE71" s="69"/>
      <c r="AF71" s="69"/>
      <c r="AG71" s="69"/>
    </row>
    <row r="72" spans="31:33" x14ac:dyDescent="0.2">
      <c r="AE72" s="69"/>
      <c r="AF72" s="69"/>
      <c r="AG72" s="69"/>
    </row>
    <row r="73" spans="31:33" x14ac:dyDescent="0.2">
      <c r="AE73" s="69"/>
      <c r="AF73" s="69"/>
      <c r="AG73" s="69"/>
    </row>
    <row r="74" spans="31:33" x14ac:dyDescent="0.2">
      <c r="AE74" s="69"/>
      <c r="AF74" s="69"/>
      <c r="AG74" s="69"/>
    </row>
    <row r="75" spans="31:33" x14ac:dyDescent="0.2">
      <c r="AE75" s="69"/>
      <c r="AF75" s="70"/>
      <c r="AG75" s="69"/>
    </row>
    <row r="76" spans="31:33" x14ac:dyDescent="0.2">
      <c r="AE76" s="69"/>
      <c r="AF76" s="70"/>
      <c r="AG76" s="69"/>
    </row>
    <row r="77" spans="31:33" x14ac:dyDescent="0.2">
      <c r="AE77" s="68"/>
      <c r="AF77" s="70"/>
      <c r="AG77" s="69"/>
    </row>
    <row r="78" spans="31:33" x14ac:dyDescent="0.2">
      <c r="AE78" s="68"/>
      <c r="AF78" s="70"/>
      <c r="AG78" s="69"/>
    </row>
    <row r="79" spans="31:33" x14ac:dyDescent="0.2">
      <c r="AE79" s="68"/>
      <c r="AF79" s="70"/>
      <c r="AG79" s="69"/>
    </row>
    <row r="80" spans="31:33" x14ac:dyDescent="0.2">
      <c r="AE80" s="68"/>
      <c r="AF80" s="70"/>
      <c r="AG80" s="69"/>
    </row>
  </sheetData>
  <mergeCells count="26">
    <mergeCell ref="AE34:AG34"/>
    <mergeCell ref="P3:R3"/>
    <mergeCell ref="J3:L3"/>
    <mergeCell ref="M3:O3"/>
    <mergeCell ref="B16:C16"/>
    <mergeCell ref="G3:I3"/>
    <mergeCell ref="A3:F3"/>
    <mergeCell ref="A5:C5"/>
    <mergeCell ref="B6:C6"/>
    <mergeCell ref="V3:X3"/>
    <mergeCell ref="S3:U3"/>
    <mergeCell ref="Y3:AA3"/>
    <mergeCell ref="AB3:AD3"/>
    <mergeCell ref="A2:AD2"/>
    <mergeCell ref="B51:C51"/>
    <mergeCell ref="B46:C46"/>
    <mergeCell ref="B47:C47"/>
    <mergeCell ref="B45:C45"/>
    <mergeCell ref="B12:C12"/>
    <mergeCell ref="A15:C15"/>
    <mergeCell ref="B23:C23"/>
    <mergeCell ref="B25:C25"/>
    <mergeCell ref="B39:C39"/>
    <mergeCell ref="B48:C48"/>
    <mergeCell ref="B49:C49"/>
    <mergeCell ref="B21:C21"/>
  </mergeCells>
  <pageMargins left="0.25" right="0.25" top="0.75" bottom="0.75" header="0.3" footer="0.3"/>
  <pageSetup paperSize="9" scale="1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O119"/>
  <sheetViews>
    <sheetView topLeftCell="A44" zoomScaleNormal="100" workbookViewId="0">
      <selection activeCell="D88" sqref="D88:D89"/>
    </sheetView>
  </sheetViews>
  <sheetFormatPr defaultRowHeight="14.25" x14ac:dyDescent="0.2"/>
  <cols>
    <col min="1" max="1" width="3.375" style="1" customWidth="1"/>
    <col min="2" max="2" width="4.5" style="1" customWidth="1"/>
    <col min="3" max="3" width="37.5" style="1" customWidth="1"/>
    <col min="4" max="4" width="9.75" style="1" customWidth="1"/>
    <col min="5" max="5" width="9.875" style="1" customWidth="1"/>
    <col min="6" max="6" width="9.375" style="74" customWidth="1"/>
    <col min="7" max="7" width="10.5" style="5" customWidth="1"/>
    <col min="8" max="8" width="9.625" style="74" customWidth="1"/>
    <col min="9" max="9" width="10.75" style="5" customWidth="1"/>
    <col min="10" max="10" width="9.875" style="90" customWidth="1"/>
    <col min="11" max="11" width="10.625" style="1" customWidth="1"/>
    <col min="12" max="12" width="10.625" style="78" customWidth="1"/>
    <col min="13" max="13" width="10.625" style="1" customWidth="1"/>
    <col min="14" max="15" width="10.625" style="1" hidden="1" customWidth="1"/>
    <col min="16" max="16" width="9.625" style="78" hidden="1" customWidth="1"/>
    <col min="17" max="17" width="10.5" style="78" hidden="1" customWidth="1"/>
    <col min="18" max="18" width="10.625" style="1" customWidth="1"/>
    <col min="19" max="19" width="12.625" style="1" customWidth="1"/>
    <col min="20" max="20" width="9.5" style="95" customWidth="1"/>
    <col min="21" max="21" width="12.625" style="1" customWidth="1"/>
    <col min="22" max="1029" width="9.5" style="1" customWidth="1"/>
  </cols>
  <sheetData>
    <row r="1" spans="1:1029" x14ac:dyDescent="0.2">
      <c r="F1" s="93"/>
      <c r="H1" s="93"/>
      <c r="J1" s="95"/>
      <c r="Q1" s="120"/>
      <c r="S1" s="120"/>
      <c r="U1" s="120" t="s">
        <v>192</v>
      </c>
    </row>
    <row r="2" spans="1:1029" x14ac:dyDescent="0.2">
      <c r="A2" s="137" t="s">
        <v>199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1029" s="55" customFormat="1" ht="24.75" customHeight="1" x14ac:dyDescent="0.2">
      <c r="A3" s="144" t="s">
        <v>155</v>
      </c>
      <c r="B3" s="144"/>
      <c r="C3" s="144"/>
      <c r="D3" s="144"/>
      <c r="E3" s="154"/>
      <c r="F3" s="149" t="s">
        <v>164</v>
      </c>
      <c r="G3" s="150"/>
      <c r="H3" s="149" t="s">
        <v>179</v>
      </c>
      <c r="I3" s="150"/>
      <c r="J3" s="149" t="s">
        <v>182</v>
      </c>
      <c r="K3" s="150"/>
      <c r="L3" s="149" t="s">
        <v>185</v>
      </c>
      <c r="M3" s="155"/>
      <c r="N3" s="152" t="s">
        <v>189</v>
      </c>
      <c r="O3" s="153"/>
      <c r="P3" s="152" t="s">
        <v>195</v>
      </c>
      <c r="Q3" s="153"/>
      <c r="R3" s="149" t="s">
        <v>198</v>
      </c>
      <c r="S3" s="150"/>
      <c r="T3" s="149" t="s">
        <v>207</v>
      </c>
      <c r="U3" s="15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  <c r="IW3" s="100"/>
      <c r="IX3" s="100"/>
      <c r="IY3" s="100"/>
      <c r="IZ3" s="100"/>
      <c r="JA3" s="100"/>
      <c r="JB3" s="100"/>
      <c r="JC3" s="100"/>
      <c r="JD3" s="100"/>
      <c r="JE3" s="100"/>
      <c r="JF3" s="100"/>
      <c r="JG3" s="100"/>
      <c r="JH3" s="100"/>
      <c r="JI3" s="100"/>
      <c r="JJ3" s="100"/>
      <c r="JK3" s="100"/>
      <c r="JL3" s="100"/>
      <c r="JM3" s="100"/>
      <c r="JN3" s="100"/>
      <c r="JO3" s="100"/>
      <c r="JP3" s="100"/>
      <c r="JQ3" s="100"/>
      <c r="JR3" s="100"/>
      <c r="JS3" s="100"/>
      <c r="JT3" s="100"/>
      <c r="JU3" s="100"/>
      <c r="JV3" s="100"/>
      <c r="JW3" s="100"/>
      <c r="JX3" s="100"/>
      <c r="JY3" s="100"/>
      <c r="JZ3" s="100"/>
      <c r="KA3" s="100"/>
      <c r="KB3" s="100"/>
      <c r="KC3" s="100"/>
      <c r="KD3" s="100"/>
      <c r="KE3" s="100"/>
      <c r="KF3" s="100"/>
      <c r="KG3" s="100"/>
      <c r="KH3" s="100"/>
      <c r="KI3" s="100"/>
      <c r="KJ3" s="100"/>
      <c r="KK3" s="100"/>
      <c r="KL3" s="100"/>
      <c r="KM3" s="100"/>
      <c r="KN3" s="100"/>
      <c r="KO3" s="100"/>
      <c r="KP3" s="100"/>
      <c r="KQ3" s="100"/>
      <c r="KR3" s="100"/>
      <c r="KS3" s="100"/>
      <c r="KT3" s="100"/>
      <c r="KU3" s="100"/>
      <c r="KV3" s="100"/>
      <c r="KW3" s="100"/>
      <c r="KX3" s="100"/>
      <c r="KY3" s="100"/>
      <c r="KZ3" s="100"/>
      <c r="LA3" s="100"/>
      <c r="LB3" s="100"/>
      <c r="LC3" s="100"/>
      <c r="LD3" s="100"/>
      <c r="LE3" s="100"/>
      <c r="LF3" s="100"/>
      <c r="LG3" s="100"/>
      <c r="LH3" s="100"/>
      <c r="LI3" s="100"/>
      <c r="LJ3" s="100"/>
      <c r="LK3" s="100"/>
      <c r="LL3" s="100"/>
      <c r="LM3" s="100"/>
      <c r="LN3" s="100"/>
      <c r="LO3" s="100"/>
      <c r="LP3" s="100"/>
      <c r="LQ3" s="100"/>
      <c r="LR3" s="100"/>
      <c r="LS3" s="100"/>
      <c r="LT3" s="100"/>
      <c r="LU3" s="100"/>
      <c r="LV3" s="100"/>
      <c r="LW3" s="100"/>
      <c r="LX3" s="100"/>
      <c r="LY3" s="100"/>
      <c r="LZ3" s="100"/>
      <c r="MA3" s="100"/>
      <c r="MB3" s="100"/>
      <c r="MC3" s="100"/>
      <c r="MD3" s="100"/>
      <c r="ME3" s="100"/>
      <c r="MF3" s="100"/>
      <c r="MG3" s="100"/>
      <c r="MH3" s="100"/>
      <c r="MI3" s="100"/>
      <c r="MJ3" s="100"/>
      <c r="MK3" s="100"/>
      <c r="ML3" s="100"/>
      <c r="MM3" s="100"/>
      <c r="MN3" s="100"/>
      <c r="MO3" s="100"/>
      <c r="MP3" s="100"/>
      <c r="MQ3" s="100"/>
      <c r="MR3" s="100"/>
      <c r="MS3" s="100"/>
      <c r="MT3" s="100"/>
      <c r="MU3" s="100"/>
      <c r="MV3" s="100"/>
      <c r="MW3" s="100"/>
      <c r="MX3" s="100"/>
      <c r="MY3" s="100"/>
      <c r="MZ3" s="100"/>
      <c r="NA3" s="100"/>
      <c r="NB3" s="100"/>
      <c r="NC3" s="100"/>
      <c r="ND3" s="100"/>
      <c r="NE3" s="100"/>
      <c r="NF3" s="100"/>
      <c r="NG3" s="100"/>
      <c r="NH3" s="100"/>
      <c r="NI3" s="100"/>
      <c r="NJ3" s="100"/>
      <c r="NK3" s="100"/>
      <c r="NL3" s="100"/>
      <c r="NM3" s="100"/>
      <c r="NN3" s="100"/>
      <c r="NO3" s="100"/>
      <c r="NP3" s="100"/>
      <c r="NQ3" s="100"/>
      <c r="NR3" s="100"/>
      <c r="NS3" s="100"/>
      <c r="NT3" s="100"/>
      <c r="NU3" s="100"/>
      <c r="NV3" s="100"/>
      <c r="NW3" s="100"/>
      <c r="NX3" s="100"/>
      <c r="NY3" s="100"/>
      <c r="NZ3" s="100"/>
      <c r="OA3" s="100"/>
      <c r="OB3" s="100"/>
      <c r="OC3" s="100"/>
      <c r="OD3" s="100"/>
      <c r="OE3" s="100"/>
      <c r="OF3" s="100"/>
      <c r="OG3" s="100"/>
      <c r="OH3" s="100"/>
      <c r="OI3" s="100"/>
      <c r="OJ3" s="100"/>
      <c r="OK3" s="100"/>
      <c r="OL3" s="100"/>
      <c r="OM3" s="100"/>
      <c r="ON3" s="100"/>
      <c r="OO3" s="100"/>
      <c r="OP3" s="100"/>
      <c r="OQ3" s="100"/>
      <c r="OR3" s="100"/>
      <c r="OS3" s="100"/>
      <c r="OT3" s="100"/>
      <c r="OU3" s="100"/>
      <c r="OV3" s="100"/>
      <c r="OW3" s="100"/>
      <c r="OX3" s="100"/>
      <c r="OY3" s="100"/>
      <c r="OZ3" s="100"/>
      <c r="PA3" s="100"/>
      <c r="PB3" s="100"/>
      <c r="PC3" s="100"/>
      <c r="PD3" s="100"/>
      <c r="PE3" s="100"/>
      <c r="PF3" s="100"/>
      <c r="PG3" s="100"/>
      <c r="PH3" s="100"/>
      <c r="PI3" s="100"/>
      <c r="PJ3" s="100"/>
      <c r="PK3" s="100"/>
      <c r="PL3" s="100"/>
      <c r="PM3" s="100"/>
      <c r="PN3" s="100"/>
      <c r="PO3" s="100"/>
      <c r="PP3" s="100"/>
      <c r="PQ3" s="100"/>
      <c r="PR3" s="100"/>
      <c r="PS3" s="100"/>
      <c r="PT3" s="100"/>
      <c r="PU3" s="100"/>
      <c r="PV3" s="100"/>
      <c r="PW3" s="100"/>
      <c r="PX3" s="100"/>
      <c r="PY3" s="100"/>
      <c r="PZ3" s="100"/>
      <c r="QA3" s="100"/>
      <c r="QB3" s="100"/>
      <c r="QC3" s="100"/>
      <c r="QD3" s="100"/>
      <c r="QE3" s="100"/>
      <c r="QF3" s="100"/>
      <c r="QG3" s="100"/>
      <c r="QH3" s="100"/>
      <c r="QI3" s="100"/>
      <c r="QJ3" s="100"/>
      <c r="QK3" s="100"/>
      <c r="QL3" s="100"/>
      <c r="QM3" s="100"/>
      <c r="QN3" s="100"/>
      <c r="QO3" s="100"/>
      <c r="QP3" s="100"/>
      <c r="QQ3" s="100"/>
      <c r="QR3" s="100"/>
      <c r="QS3" s="100"/>
      <c r="QT3" s="100"/>
      <c r="QU3" s="100"/>
      <c r="QV3" s="100"/>
      <c r="QW3" s="100"/>
      <c r="QX3" s="100"/>
      <c r="QY3" s="100"/>
      <c r="QZ3" s="100"/>
      <c r="RA3" s="100"/>
      <c r="RB3" s="100"/>
      <c r="RC3" s="100"/>
      <c r="RD3" s="100"/>
      <c r="RE3" s="100"/>
      <c r="RF3" s="100"/>
      <c r="RG3" s="100"/>
      <c r="RH3" s="100"/>
      <c r="RI3" s="100"/>
      <c r="RJ3" s="100"/>
      <c r="RK3" s="100"/>
      <c r="RL3" s="100"/>
      <c r="RM3" s="100"/>
      <c r="RN3" s="100"/>
      <c r="RO3" s="100"/>
      <c r="RP3" s="100"/>
      <c r="RQ3" s="100"/>
      <c r="RR3" s="100"/>
      <c r="RS3" s="100"/>
      <c r="RT3" s="100"/>
      <c r="RU3" s="100"/>
      <c r="RV3" s="100"/>
      <c r="RW3" s="100"/>
      <c r="RX3" s="100"/>
      <c r="RY3" s="100"/>
      <c r="RZ3" s="100"/>
      <c r="SA3" s="100"/>
      <c r="SB3" s="100"/>
      <c r="SC3" s="100"/>
      <c r="SD3" s="100"/>
      <c r="SE3" s="100"/>
      <c r="SF3" s="100"/>
      <c r="SG3" s="100"/>
      <c r="SH3" s="100"/>
      <c r="SI3" s="100"/>
      <c r="SJ3" s="100"/>
      <c r="SK3" s="100"/>
      <c r="SL3" s="100"/>
      <c r="SM3" s="100"/>
      <c r="SN3" s="100"/>
      <c r="SO3" s="100"/>
      <c r="SP3" s="100"/>
      <c r="SQ3" s="100"/>
      <c r="SR3" s="100"/>
      <c r="SS3" s="100"/>
      <c r="ST3" s="100"/>
      <c r="SU3" s="100"/>
      <c r="SV3" s="100"/>
      <c r="SW3" s="100"/>
      <c r="SX3" s="100"/>
      <c r="SY3" s="100"/>
      <c r="SZ3" s="100"/>
      <c r="TA3" s="100"/>
      <c r="TB3" s="100"/>
      <c r="TC3" s="100"/>
      <c r="TD3" s="100"/>
      <c r="TE3" s="100"/>
      <c r="TF3" s="100"/>
      <c r="TG3" s="100"/>
      <c r="TH3" s="100"/>
      <c r="TI3" s="100"/>
      <c r="TJ3" s="100"/>
      <c r="TK3" s="100"/>
      <c r="TL3" s="100"/>
      <c r="TM3" s="100"/>
      <c r="TN3" s="100"/>
      <c r="TO3" s="100"/>
      <c r="TP3" s="100"/>
      <c r="TQ3" s="100"/>
      <c r="TR3" s="100"/>
      <c r="TS3" s="100"/>
      <c r="TT3" s="100"/>
      <c r="TU3" s="100"/>
      <c r="TV3" s="100"/>
      <c r="TW3" s="100"/>
      <c r="TX3" s="100"/>
      <c r="TY3" s="100"/>
      <c r="TZ3" s="100"/>
      <c r="UA3" s="100"/>
      <c r="UB3" s="100"/>
      <c r="UC3" s="100"/>
      <c r="UD3" s="100"/>
      <c r="UE3" s="100"/>
      <c r="UF3" s="100"/>
      <c r="UG3" s="100"/>
      <c r="UH3" s="100"/>
      <c r="UI3" s="100"/>
      <c r="UJ3" s="100"/>
      <c r="UK3" s="100"/>
      <c r="UL3" s="100"/>
      <c r="UM3" s="100"/>
      <c r="UN3" s="100"/>
      <c r="UO3" s="100"/>
      <c r="UP3" s="100"/>
      <c r="UQ3" s="100"/>
      <c r="UR3" s="100"/>
      <c r="US3" s="100"/>
      <c r="UT3" s="100"/>
      <c r="UU3" s="100"/>
      <c r="UV3" s="100"/>
      <c r="UW3" s="100"/>
      <c r="UX3" s="100"/>
      <c r="UY3" s="100"/>
      <c r="UZ3" s="100"/>
      <c r="VA3" s="100"/>
      <c r="VB3" s="100"/>
      <c r="VC3" s="100"/>
      <c r="VD3" s="100"/>
      <c r="VE3" s="100"/>
      <c r="VF3" s="100"/>
      <c r="VG3" s="100"/>
      <c r="VH3" s="100"/>
      <c r="VI3" s="100"/>
      <c r="VJ3" s="100"/>
      <c r="VK3" s="100"/>
      <c r="VL3" s="100"/>
      <c r="VM3" s="100"/>
      <c r="VN3" s="100"/>
      <c r="VO3" s="100"/>
      <c r="VP3" s="100"/>
      <c r="VQ3" s="100"/>
      <c r="VR3" s="100"/>
      <c r="VS3" s="100"/>
      <c r="VT3" s="100"/>
      <c r="VU3" s="100"/>
      <c r="VV3" s="100"/>
      <c r="VW3" s="100"/>
      <c r="VX3" s="100"/>
      <c r="VY3" s="100"/>
      <c r="VZ3" s="100"/>
      <c r="WA3" s="100"/>
      <c r="WB3" s="100"/>
      <c r="WC3" s="100"/>
      <c r="WD3" s="100"/>
      <c r="WE3" s="100"/>
      <c r="WF3" s="100"/>
      <c r="WG3" s="100"/>
      <c r="WH3" s="100"/>
      <c r="WI3" s="100"/>
      <c r="WJ3" s="100"/>
      <c r="WK3" s="100"/>
      <c r="WL3" s="100"/>
      <c r="WM3" s="100"/>
      <c r="WN3" s="100"/>
      <c r="WO3" s="100"/>
      <c r="WP3" s="100"/>
      <c r="WQ3" s="100"/>
      <c r="WR3" s="100"/>
      <c r="WS3" s="100"/>
      <c r="WT3" s="100"/>
      <c r="WU3" s="100"/>
      <c r="WV3" s="100"/>
      <c r="WW3" s="100"/>
      <c r="WX3" s="100"/>
      <c r="WY3" s="100"/>
      <c r="WZ3" s="100"/>
      <c r="XA3" s="100"/>
      <c r="XB3" s="100"/>
      <c r="XC3" s="100"/>
      <c r="XD3" s="100"/>
      <c r="XE3" s="100"/>
      <c r="XF3" s="100"/>
      <c r="XG3" s="100"/>
      <c r="XH3" s="100"/>
      <c r="XI3" s="100"/>
      <c r="XJ3" s="100"/>
      <c r="XK3" s="100"/>
      <c r="XL3" s="100"/>
      <c r="XM3" s="100"/>
      <c r="XN3" s="100"/>
      <c r="XO3" s="100"/>
      <c r="XP3" s="100"/>
      <c r="XQ3" s="100"/>
      <c r="XR3" s="100"/>
      <c r="XS3" s="100"/>
      <c r="XT3" s="100"/>
      <c r="XU3" s="100"/>
      <c r="XV3" s="100"/>
      <c r="XW3" s="100"/>
      <c r="XX3" s="100"/>
      <c r="XY3" s="100"/>
      <c r="XZ3" s="100"/>
      <c r="YA3" s="100"/>
      <c r="YB3" s="100"/>
      <c r="YC3" s="100"/>
      <c r="YD3" s="100"/>
      <c r="YE3" s="100"/>
      <c r="YF3" s="100"/>
      <c r="YG3" s="100"/>
      <c r="YH3" s="100"/>
      <c r="YI3" s="100"/>
      <c r="YJ3" s="100"/>
      <c r="YK3" s="100"/>
      <c r="YL3" s="100"/>
      <c r="YM3" s="100"/>
      <c r="YN3" s="100"/>
      <c r="YO3" s="100"/>
      <c r="YP3" s="100"/>
      <c r="YQ3" s="100"/>
      <c r="YR3" s="100"/>
      <c r="YS3" s="100"/>
      <c r="YT3" s="100"/>
      <c r="YU3" s="100"/>
      <c r="YV3" s="100"/>
      <c r="YW3" s="100"/>
      <c r="YX3" s="100"/>
      <c r="YY3" s="100"/>
      <c r="YZ3" s="100"/>
      <c r="ZA3" s="100"/>
      <c r="ZB3" s="100"/>
      <c r="ZC3" s="100"/>
      <c r="ZD3" s="100"/>
      <c r="ZE3" s="100"/>
      <c r="ZF3" s="100"/>
      <c r="ZG3" s="100"/>
      <c r="ZH3" s="100"/>
      <c r="ZI3" s="100"/>
      <c r="ZJ3" s="100"/>
      <c r="ZK3" s="100"/>
      <c r="ZL3" s="100"/>
      <c r="ZM3" s="100"/>
      <c r="ZN3" s="100"/>
      <c r="ZO3" s="100"/>
      <c r="ZP3" s="100"/>
      <c r="ZQ3" s="100"/>
      <c r="ZR3" s="100"/>
      <c r="ZS3" s="100"/>
      <c r="ZT3" s="100"/>
      <c r="ZU3" s="100"/>
      <c r="ZV3" s="100"/>
      <c r="ZW3" s="100"/>
      <c r="ZX3" s="100"/>
      <c r="ZY3" s="100"/>
      <c r="ZZ3" s="100"/>
      <c r="AAA3" s="100"/>
      <c r="AAB3" s="100"/>
      <c r="AAC3" s="100"/>
      <c r="AAD3" s="100"/>
      <c r="AAE3" s="100"/>
      <c r="AAF3" s="100"/>
      <c r="AAG3" s="100"/>
      <c r="AAH3" s="100"/>
      <c r="AAI3" s="100"/>
      <c r="AAJ3" s="100"/>
      <c r="AAK3" s="100"/>
      <c r="AAL3" s="100"/>
      <c r="AAM3" s="100"/>
      <c r="AAN3" s="100"/>
      <c r="AAO3" s="100"/>
      <c r="AAP3" s="100"/>
      <c r="AAQ3" s="100"/>
      <c r="AAR3" s="100"/>
      <c r="AAS3" s="100"/>
      <c r="AAT3" s="100"/>
      <c r="AAU3" s="100"/>
      <c r="AAV3" s="100"/>
      <c r="AAW3" s="100"/>
      <c r="AAX3" s="100"/>
      <c r="AAY3" s="100"/>
      <c r="AAZ3" s="100"/>
      <c r="ABA3" s="100"/>
      <c r="ABB3" s="100"/>
      <c r="ABC3" s="100"/>
      <c r="ABD3" s="100"/>
      <c r="ABE3" s="100"/>
      <c r="ABF3" s="100"/>
      <c r="ABG3" s="100"/>
      <c r="ABH3" s="100"/>
      <c r="ABI3" s="100"/>
      <c r="ABJ3" s="100"/>
      <c r="ABK3" s="100"/>
      <c r="ABL3" s="100"/>
      <c r="ABM3" s="100"/>
      <c r="ABN3" s="100"/>
      <c r="ABO3" s="100"/>
      <c r="ABP3" s="100"/>
      <c r="ABQ3" s="100"/>
      <c r="ABR3" s="100"/>
      <c r="ABS3" s="100"/>
      <c r="ABT3" s="100"/>
      <c r="ABU3" s="100"/>
      <c r="ABV3" s="100"/>
      <c r="ABW3" s="100"/>
      <c r="ABX3" s="100"/>
      <c r="ABY3" s="100"/>
      <c r="ABZ3" s="100"/>
      <c r="ACA3" s="100"/>
      <c r="ACB3" s="100"/>
      <c r="ACC3" s="100"/>
      <c r="ACD3" s="100"/>
      <c r="ACE3" s="100"/>
      <c r="ACF3" s="100"/>
      <c r="ACG3" s="100"/>
      <c r="ACH3" s="100"/>
      <c r="ACI3" s="100"/>
      <c r="ACJ3" s="100"/>
      <c r="ACK3" s="100"/>
      <c r="ACL3" s="100"/>
      <c r="ACM3" s="100"/>
      <c r="ACN3" s="100"/>
      <c r="ACO3" s="100"/>
      <c r="ACP3" s="100"/>
      <c r="ACQ3" s="100"/>
      <c r="ACR3" s="100"/>
      <c r="ACS3" s="100"/>
      <c r="ACT3" s="100"/>
      <c r="ACU3" s="100"/>
      <c r="ACV3" s="100"/>
      <c r="ACW3" s="100"/>
      <c r="ACX3" s="100"/>
      <c r="ACY3" s="100"/>
      <c r="ACZ3" s="100"/>
      <c r="ADA3" s="100"/>
      <c r="ADB3" s="100"/>
      <c r="ADC3" s="100"/>
      <c r="ADD3" s="100"/>
      <c r="ADE3" s="100"/>
      <c r="ADF3" s="100"/>
      <c r="ADG3" s="100"/>
      <c r="ADH3" s="100"/>
      <c r="ADI3" s="100"/>
      <c r="ADJ3" s="100"/>
      <c r="ADK3" s="100"/>
      <c r="ADL3" s="100"/>
      <c r="ADM3" s="100"/>
      <c r="ADN3" s="100"/>
      <c r="ADO3" s="100"/>
      <c r="ADP3" s="100"/>
      <c r="ADQ3" s="100"/>
      <c r="ADR3" s="100"/>
      <c r="ADS3" s="100"/>
      <c r="ADT3" s="100"/>
      <c r="ADU3" s="100"/>
      <c r="ADV3" s="100"/>
      <c r="ADW3" s="100"/>
      <c r="ADX3" s="100"/>
      <c r="ADY3" s="100"/>
      <c r="ADZ3" s="100"/>
      <c r="AEA3" s="100"/>
      <c r="AEB3" s="100"/>
      <c r="AEC3" s="100"/>
      <c r="AED3" s="100"/>
      <c r="AEE3" s="100"/>
      <c r="AEF3" s="100"/>
      <c r="AEG3" s="100"/>
      <c r="AEH3" s="100"/>
      <c r="AEI3" s="100"/>
      <c r="AEJ3" s="100"/>
      <c r="AEK3" s="100"/>
      <c r="AEL3" s="100"/>
      <c r="AEM3" s="100"/>
      <c r="AEN3" s="100"/>
      <c r="AEO3" s="100"/>
      <c r="AEP3" s="100"/>
      <c r="AEQ3" s="100"/>
      <c r="AER3" s="100"/>
      <c r="AES3" s="100"/>
      <c r="AET3" s="100"/>
      <c r="AEU3" s="100"/>
      <c r="AEV3" s="100"/>
      <c r="AEW3" s="100"/>
      <c r="AEX3" s="100"/>
      <c r="AEY3" s="100"/>
      <c r="AEZ3" s="100"/>
      <c r="AFA3" s="100"/>
      <c r="AFB3" s="100"/>
      <c r="AFC3" s="100"/>
      <c r="AFD3" s="100"/>
      <c r="AFE3" s="100"/>
      <c r="AFF3" s="100"/>
      <c r="AFG3" s="100"/>
      <c r="AFH3" s="100"/>
      <c r="AFI3" s="100"/>
      <c r="AFJ3" s="100"/>
      <c r="AFK3" s="100"/>
      <c r="AFL3" s="100"/>
      <c r="AFM3" s="100"/>
      <c r="AFN3" s="100"/>
      <c r="AFO3" s="100"/>
      <c r="AFP3" s="100"/>
      <c r="AFQ3" s="100"/>
      <c r="AFR3" s="100"/>
      <c r="AFS3" s="100"/>
      <c r="AFT3" s="100"/>
      <c r="AFU3" s="100"/>
      <c r="AFV3" s="100"/>
      <c r="AFW3" s="100"/>
      <c r="AFX3" s="100"/>
      <c r="AFY3" s="100"/>
      <c r="AFZ3" s="100"/>
      <c r="AGA3" s="100"/>
      <c r="AGB3" s="100"/>
      <c r="AGC3" s="100"/>
      <c r="AGD3" s="100"/>
      <c r="AGE3" s="100"/>
      <c r="AGF3" s="100"/>
      <c r="AGG3" s="100"/>
      <c r="AGH3" s="100"/>
      <c r="AGI3" s="100"/>
      <c r="AGJ3" s="100"/>
      <c r="AGK3" s="100"/>
      <c r="AGL3" s="100"/>
      <c r="AGM3" s="100"/>
      <c r="AGN3" s="100"/>
      <c r="AGO3" s="100"/>
      <c r="AGP3" s="100"/>
      <c r="AGQ3" s="100"/>
      <c r="AGR3" s="100"/>
      <c r="AGS3" s="100"/>
      <c r="AGT3" s="100"/>
      <c r="AGU3" s="100"/>
      <c r="AGV3" s="100"/>
      <c r="AGW3" s="100"/>
      <c r="AGX3" s="100"/>
      <c r="AGY3" s="100"/>
      <c r="AGZ3" s="100"/>
      <c r="AHA3" s="100"/>
      <c r="AHB3" s="100"/>
      <c r="AHC3" s="100"/>
      <c r="AHD3" s="100"/>
      <c r="AHE3" s="100"/>
      <c r="AHF3" s="100"/>
      <c r="AHG3" s="100"/>
      <c r="AHH3" s="100"/>
      <c r="AHI3" s="100"/>
      <c r="AHJ3" s="100"/>
      <c r="AHK3" s="100"/>
      <c r="AHL3" s="100"/>
      <c r="AHM3" s="100"/>
      <c r="AHN3" s="100"/>
      <c r="AHO3" s="100"/>
      <c r="AHP3" s="100"/>
      <c r="AHQ3" s="100"/>
      <c r="AHR3" s="100"/>
      <c r="AHS3" s="100"/>
      <c r="AHT3" s="100"/>
      <c r="AHU3" s="100"/>
      <c r="AHV3" s="100"/>
      <c r="AHW3" s="100"/>
      <c r="AHX3" s="100"/>
      <c r="AHY3" s="100"/>
      <c r="AHZ3" s="100"/>
      <c r="AIA3" s="100"/>
      <c r="AIB3" s="100"/>
      <c r="AIC3" s="100"/>
      <c r="AID3" s="100"/>
      <c r="AIE3" s="100"/>
      <c r="AIF3" s="100"/>
      <c r="AIG3" s="100"/>
      <c r="AIH3" s="100"/>
      <c r="AII3" s="100"/>
      <c r="AIJ3" s="100"/>
      <c r="AIK3" s="100"/>
      <c r="AIL3" s="100"/>
      <c r="AIM3" s="100"/>
      <c r="AIN3" s="100"/>
      <c r="AIO3" s="100"/>
      <c r="AIP3" s="100"/>
      <c r="AIQ3" s="100"/>
      <c r="AIR3" s="100"/>
      <c r="AIS3" s="100"/>
      <c r="AIT3" s="100"/>
      <c r="AIU3" s="100"/>
      <c r="AIV3" s="100"/>
      <c r="AIW3" s="100"/>
      <c r="AIX3" s="100"/>
      <c r="AIY3" s="100"/>
      <c r="AIZ3" s="100"/>
      <c r="AJA3" s="100"/>
      <c r="AJB3" s="100"/>
      <c r="AJC3" s="100"/>
      <c r="AJD3" s="100"/>
      <c r="AJE3" s="100"/>
      <c r="AJF3" s="100"/>
      <c r="AJG3" s="100"/>
      <c r="AJH3" s="100"/>
      <c r="AJI3" s="100"/>
      <c r="AJJ3" s="100"/>
      <c r="AJK3" s="100"/>
      <c r="AJL3" s="100"/>
      <c r="AJM3" s="100"/>
      <c r="AJN3" s="100"/>
      <c r="AJO3" s="100"/>
      <c r="AJP3" s="100"/>
      <c r="AJQ3" s="100"/>
      <c r="AJR3" s="100"/>
      <c r="AJS3" s="100"/>
      <c r="AJT3" s="100"/>
      <c r="AJU3" s="100"/>
      <c r="AJV3" s="100"/>
      <c r="AJW3" s="100"/>
      <c r="AJX3" s="100"/>
      <c r="AJY3" s="100"/>
      <c r="AJZ3" s="100"/>
      <c r="AKA3" s="100"/>
      <c r="AKB3" s="100"/>
      <c r="AKC3" s="100"/>
      <c r="AKD3" s="100"/>
      <c r="AKE3" s="100"/>
      <c r="AKF3" s="100"/>
      <c r="AKG3" s="100"/>
      <c r="AKH3" s="100"/>
      <c r="AKI3" s="100"/>
      <c r="AKJ3" s="100"/>
      <c r="AKK3" s="100"/>
      <c r="AKL3" s="100"/>
      <c r="AKM3" s="100"/>
      <c r="AKN3" s="100"/>
      <c r="AKO3" s="100"/>
      <c r="AKP3" s="100"/>
      <c r="AKQ3" s="100"/>
      <c r="AKR3" s="100"/>
      <c r="AKS3" s="100"/>
      <c r="AKT3" s="100"/>
      <c r="AKU3" s="100"/>
      <c r="AKV3" s="100"/>
      <c r="AKW3" s="100"/>
      <c r="AKX3" s="100"/>
      <c r="AKY3" s="100"/>
      <c r="AKZ3" s="100"/>
      <c r="ALA3" s="100"/>
      <c r="ALB3" s="100"/>
      <c r="ALC3" s="100"/>
      <c r="ALD3" s="100"/>
      <c r="ALE3" s="100"/>
      <c r="ALF3" s="100"/>
      <c r="ALG3" s="100"/>
      <c r="ALH3" s="100"/>
      <c r="ALI3" s="100"/>
      <c r="ALJ3" s="100"/>
      <c r="ALK3" s="100"/>
      <c r="ALL3" s="100"/>
      <c r="ALM3" s="100"/>
      <c r="ALN3" s="100"/>
      <c r="ALO3" s="100"/>
      <c r="ALP3" s="100"/>
      <c r="ALQ3" s="100"/>
      <c r="ALR3" s="100"/>
      <c r="ALS3" s="100"/>
      <c r="ALT3" s="100"/>
      <c r="ALU3" s="100"/>
      <c r="ALV3" s="100"/>
      <c r="ALW3" s="100"/>
      <c r="ALX3" s="100"/>
      <c r="ALY3" s="100"/>
      <c r="ALZ3" s="100"/>
      <c r="AMA3" s="100"/>
      <c r="AMB3" s="100"/>
      <c r="AMC3" s="100"/>
      <c r="AMD3" s="100"/>
      <c r="AME3" s="100"/>
      <c r="AMF3" s="100"/>
      <c r="AMG3" s="100"/>
      <c r="AMH3" s="100"/>
      <c r="AMI3" s="100"/>
      <c r="AMJ3" s="100"/>
      <c r="AMK3" s="100"/>
      <c r="AML3" s="100"/>
      <c r="AMM3" s="100"/>
      <c r="AMN3" s="100"/>
      <c r="AMO3" s="100"/>
    </row>
    <row r="4" spans="1:1029" ht="9.75" customHeight="1" x14ac:dyDescent="0.25">
      <c r="A4" s="14"/>
      <c r="B4" s="14"/>
      <c r="C4" s="14"/>
      <c r="D4" s="101"/>
      <c r="E4" s="14"/>
      <c r="F4" s="73"/>
      <c r="L4" s="77"/>
      <c r="M4" s="112"/>
      <c r="N4" s="95"/>
      <c r="O4" s="95"/>
      <c r="P4" s="77"/>
      <c r="R4" s="90"/>
      <c r="T4" s="90"/>
      <c r="U4" s="95"/>
    </row>
    <row r="5" spans="1:1029" hidden="1" x14ac:dyDescent="0.2">
      <c r="A5" s="147" t="s">
        <v>17</v>
      </c>
      <c r="B5" s="147"/>
      <c r="C5" s="147"/>
      <c r="D5" s="102"/>
      <c r="E5" s="16"/>
      <c r="F5" s="72" t="e">
        <f>E6+E8+E7</f>
        <v>#REF!</v>
      </c>
      <c r="L5" s="77"/>
      <c r="M5" s="112"/>
      <c r="N5" s="95"/>
      <c r="O5" s="95"/>
      <c r="P5" s="77"/>
      <c r="R5" s="90"/>
      <c r="T5" s="90"/>
      <c r="U5" s="95"/>
    </row>
    <row r="6" spans="1:1029" hidden="1" x14ac:dyDescent="0.2">
      <c r="A6" s="17"/>
      <c r="B6" s="147" t="s">
        <v>19</v>
      </c>
      <c r="C6" s="147"/>
      <c r="D6" s="72"/>
      <c r="E6" s="15" t="e">
        <f>F10-E8-E7</f>
        <v>#REF!</v>
      </c>
      <c r="F6" s="72"/>
      <c r="J6" s="97" t="e">
        <f>F5-F10</f>
        <v>#REF!</v>
      </c>
      <c r="K6" s="1" t="s">
        <v>49</v>
      </c>
      <c r="L6" s="77">
        <v>1598290</v>
      </c>
      <c r="M6" s="112"/>
      <c r="N6" s="95"/>
      <c r="O6" s="95"/>
      <c r="P6" s="77">
        <v>1598290</v>
      </c>
      <c r="R6" s="90"/>
      <c r="T6" s="90"/>
      <c r="U6" s="95"/>
    </row>
    <row r="7" spans="1:1029" hidden="1" x14ac:dyDescent="0.2">
      <c r="A7" s="17"/>
      <c r="B7" s="18" t="s">
        <v>50</v>
      </c>
      <c r="C7" s="18"/>
      <c r="D7" s="72"/>
      <c r="E7" s="25" t="e">
        <f>#REF!</f>
        <v>#REF!</v>
      </c>
      <c r="F7" s="72"/>
      <c r="J7" s="97"/>
      <c r="L7" s="77"/>
      <c r="M7" s="112"/>
      <c r="N7" s="95"/>
      <c r="O7" s="95"/>
      <c r="P7" s="77"/>
      <c r="R7" s="90"/>
      <c r="T7" s="90"/>
      <c r="U7" s="95"/>
    </row>
    <row r="8" spans="1:1029" hidden="1" x14ac:dyDescent="0.2">
      <c r="A8" s="17"/>
      <c r="B8" s="147" t="s">
        <v>21</v>
      </c>
      <c r="C8" s="147"/>
      <c r="D8" s="72"/>
      <c r="E8" s="15">
        <v>60000</v>
      </c>
      <c r="F8" s="72"/>
      <c r="L8" s="77" t="e">
        <v>#REF!</v>
      </c>
      <c r="M8" s="112"/>
      <c r="N8" s="95"/>
      <c r="O8" s="95"/>
      <c r="P8" s="77" t="e">
        <f>E6-P6</f>
        <v>#REF!</v>
      </c>
      <c r="R8" s="90"/>
      <c r="T8" s="90"/>
      <c r="U8" s="95"/>
    </row>
    <row r="9" spans="1:1029" hidden="1" x14ac:dyDescent="0.2">
      <c r="A9" s="17"/>
      <c r="B9" s="17"/>
      <c r="C9" s="21"/>
      <c r="D9" s="72"/>
      <c r="E9" s="16"/>
      <c r="F9" s="72"/>
      <c r="L9" s="77"/>
      <c r="M9" s="112"/>
      <c r="N9" s="95"/>
      <c r="O9" s="95"/>
      <c r="P9" s="77"/>
      <c r="R9" s="90"/>
      <c r="T9" s="90"/>
      <c r="U9" s="95"/>
    </row>
    <row r="10" spans="1:1029" hidden="1" x14ac:dyDescent="0.2">
      <c r="A10" s="147" t="s">
        <v>22</v>
      </c>
      <c r="B10" s="147"/>
      <c r="C10" s="147"/>
      <c r="D10" s="72"/>
      <c r="E10" s="16"/>
      <c r="F10" s="72" t="e">
        <f>SUM(E11:E86)+0.01</f>
        <v>#REF!</v>
      </c>
      <c r="L10" s="77"/>
      <c r="M10" s="112"/>
      <c r="N10" s="95"/>
      <c r="O10" s="95"/>
      <c r="P10" s="77"/>
      <c r="R10" s="90"/>
      <c r="T10" s="90"/>
      <c r="U10" s="95"/>
    </row>
    <row r="11" spans="1:1029" hidden="1" x14ac:dyDescent="0.2">
      <c r="A11" s="17"/>
      <c r="B11" s="147" t="s">
        <v>3</v>
      </c>
      <c r="C11" s="147"/>
      <c r="D11" s="72"/>
      <c r="E11" s="15" t="e">
        <f>D12+D13+D14+D15</f>
        <v>#REF!</v>
      </c>
      <c r="F11" s="72"/>
      <c r="L11" s="77"/>
      <c r="M11" s="112"/>
      <c r="N11" s="95"/>
      <c r="O11" s="95"/>
      <c r="P11" s="77"/>
      <c r="R11" s="90"/>
      <c r="T11" s="90"/>
      <c r="U11" s="95"/>
    </row>
    <row r="12" spans="1:1029" hidden="1" x14ac:dyDescent="0.2">
      <c r="A12" s="17"/>
      <c r="B12" s="17"/>
      <c r="C12" s="21" t="s">
        <v>23</v>
      </c>
      <c r="D12" s="72" t="e">
        <f>#REF!</f>
        <v>#REF!</v>
      </c>
      <c r="E12" s="16"/>
      <c r="F12" s="72"/>
      <c r="L12" s="77"/>
      <c r="M12" s="112"/>
      <c r="N12" s="95"/>
      <c r="O12" s="95"/>
      <c r="P12" s="77"/>
      <c r="R12" s="90"/>
      <c r="T12" s="90"/>
      <c r="U12" s="95"/>
    </row>
    <row r="13" spans="1:1029" hidden="1" x14ac:dyDescent="0.2">
      <c r="A13" s="17"/>
      <c r="B13" s="17"/>
      <c r="C13" s="21" t="s">
        <v>24</v>
      </c>
      <c r="D13" s="72" t="e">
        <f>#REF!+#REF!+#REF!</f>
        <v>#REF!</v>
      </c>
      <c r="E13" s="16"/>
      <c r="F13" s="72"/>
      <c r="L13" s="77"/>
      <c r="M13" s="112"/>
      <c r="N13" s="95"/>
      <c r="O13" s="95"/>
      <c r="P13" s="77"/>
      <c r="R13" s="90"/>
      <c r="T13" s="90"/>
      <c r="U13" s="95"/>
    </row>
    <row r="14" spans="1:1029" hidden="1" x14ac:dyDescent="0.2">
      <c r="A14" s="17"/>
      <c r="B14" s="17"/>
      <c r="C14" s="21" t="s">
        <v>9</v>
      </c>
      <c r="D14" s="72">
        <v>30000</v>
      </c>
      <c r="E14" s="16"/>
      <c r="F14" s="72"/>
      <c r="J14" s="90" t="s">
        <v>51</v>
      </c>
      <c r="L14" s="77">
        <v>0</v>
      </c>
      <c r="M14" s="112"/>
      <c r="N14" s="95"/>
      <c r="O14" s="95"/>
      <c r="P14" s="77">
        <v>0</v>
      </c>
      <c r="R14" s="90"/>
      <c r="T14" s="90"/>
      <c r="U14" s="95"/>
    </row>
    <row r="15" spans="1:1029" hidden="1" x14ac:dyDescent="0.2">
      <c r="A15" s="17"/>
      <c r="B15" s="17"/>
      <c r="C15" s="21" t="s">
        <v>25</v>
      </c>
      <c r="D15" s="72">
        <v>7000</v>
      </c>
      <c r="E15" s="16"/>
      <c r="F15" s="72"/>
      <c r="L15" s="77">
        <v>0</v>
      </c>
      <c r="M15" s="112"/>
      <c r="N15" s="95"/>
      <c r="O15" s="95"/>
      <c r="P15" s="77">
        <f>SUM(P14:P14)</f>
        <v>0</v>
      </c>
      <c r="R15" s="90"/>
      <c r="T15" s="90"/>
      <c r="U15" s="95"/>
    </row>
    <row r="16" spans="1:1029" hidden="1" x14ac:dyDescent="0.2">
      <c r="A16" s="17"/>
      <c r="B16" s="147" t="s">
        <v>26</v>
      </c>
      <c r="C16" s="147"/>
      <c r="D16" s="72"/>
      <c r="E16" s="15">
        <f>D17+D18</f>
        <v>150000</v>
      </c>
      <c r="F16" s="72"/>
      <c r="L16" s="77"/>
      <c r="M16" s="112"/>
      <c r="N16" s="95"/>
      <c r="O16" s="95"/>
      <c r="P16" s="77"/>
      <c r="R16" s="90"/>
      <c r="T16" s="90"/>
      <c r="U16" s="95"/>
    </row>
    <row r="17" spans="1:21" hidden="1" x14ac:dyDescent="0.2">
      <c r="A17" s="17"/>
      <c r="B17" s="18"/>
      <c r="C17" s="21" t="s">
        <v>27</v>
      </c>
      <c r="D17" s="72">
        <v>100000</v>
      </c>
      <c r="E17" s="15"/>
      <c r="F17" s="72"/>
      <c r="L17" s="77"/>
      <c r="M17" s="112"/>
      <c r="N17" s="95"/>
      <c r="O17" s="95"/>
      <c r="P17" s="77"/>
      <c r="R17" s="90"/>
      <c r="T17" s="90"/>
      <c r="U17" s="95"/>
    </row>
    <row r="18" spans="1:21" ht="28.5" hidden="1" customHeight="1" x14ac:dyDescent="0.2">
      <c r="A18" s="17"/>
      <c r="B18" s="18"/>
      <c r="C18" s="26" t="s">
        <v>52</v>
      </c>
      <c r="D18" s="103">
        <v>50000</v>
      </c>
      <c r="E18" s="15"/>
      <c r="F18" s="72"/>
      <c r="L18" s="77"/>
      <c r="M18" s="112"/>
      <c r="N18" s="95"/>
      <c r="O18" s="95"/>
      <c r="P18" s="77"/>
      <c r="R18" s="90"/>
      <c r="T18" s="90"/>
      <c r="U18" s="95"/>
    </row>
    <row r="19" spans="1:21" hidden="1" x14ac:dyDescent="0.2">
      <c r="A19" s="17"/>
      <c r="B19" s="147" t="s">
        <v>28</v>
      </c>
      <c r="C19" s="147"/>
      <c r="D19" s="72"/>
      <c r="E19" s="15">
        <f>D20</f>
        <v>7000</v>
      </c>
      <c r="F19" s="72"/>
      <c r="L19" s="77"/>
      <c r="M19" s="112"/>
      <c r="N19" s="95"/>
      <c r="O19" s="95"/>
      <c r="P19" s="77"/>
      <c r="R19" s="90"/>
      <c r="T19" s="90"/>
      <c r="U19" s="95"/>
    </row>
    <row r="20" spans="1:21" hidden="1" x14ac:dyDescent="0.2">
      <c r="A20" s="17"/>
      <c r="B20" s="18"/>
      <c r="C20" s="21" t="s">
        <v>29</v>
      </c>
      <c r="D20" s="72">
        <v>7000</v>
      </c>
      <c r="E20" s="15"/>
      <c r="F20" s="72"/>
      <c r="L20" s="77"/>
      <c r="M20" s="112"/>
      <c r="N20" s="95"/>
      <c r="O20" s="95"/>
      <c r="P20" s="77"/>
      <c r="R20" s="90"/>
      <c r="T20" s="90"/>
      <c r="U20" s="95"/>
    </row>
    <row r="21" spans="1:21" ht="15" hidden="1" x14ac:dyDescent="0.25">
      <c r="B21" s="13" t="s">
        <v>53</v>
      </c>
      <c r="C21" s="9"/>
      <c r="D21" s="104"/>
      <c r="E21" s="8">
        <f>D22+D23+D24</f>
        <v>20000</v>
      </c>
      <c r="L21" s="77"/>
      <c r="M21" s="112"/>
      <c r="N21" s="95"/>
      <c r="O21" s="95"/>
      <c r="P21" s="77"/>
      <c r="R21" s="90"/>
      <c r="T21" s="90"/>
      <c r="U21" s="95"/>
    </row>
    <row r="22" spans="1:21" ht="15" hidden="1" x14ac:dyDescent="0.25">
      <c r="B22" s="4"/>
      <c r="C22" s="1" t="s">
        <v>54</v>
      </c>
      <c r="D22" s="97">
        <v>10000</v>
      </c>
      <c r="E22" s="3"/>
      <c r="L22" s="77"/>
      <c r="M22" s="112"/>
      <c r="N22" s="95"/>
      <c r="O22" s="95"/>
      <c r="P22" s="77"/>
      <c r="R22" s="90"/>
      <c r="T22" s="90"/>
      <c r="U22" s="95"/>
    </row>
    <row r="23" spans="1:21" ht="15" hidden="1" x14ac:dyDescent="0.25">
      <c r="B23" s="4"/>
      <c r="C23" s="1" t="s">
        <v>55</v>
      </c>
      <c r="D23" s="97">
        <v>7000</v>
      </c>
      <c r="E23" s="3"/>
      <c r="L23" s="77"/>
      <c r="M23" s="112"/>
      <c r="N23" s="95"/>
      <c r="O23" s="95"/>
      <c r="P23" s="77"/>
      <c r="R23" s="90"/>
      <c r="T23" s="90"/>
      <c r="U23" s="95"/>
    </row>
    <row r="24" spans="1:21" hidden="1" x14ac:dyDescent="0.2">
      <c r="C24" s="1" t="s">
        <v>56</v>
      </c>
      <c r="D24" s="97">
        <v>3000</v>
      </c>
      <c r="E24" s="3"/>
      <c r="L24" s="77"/>
      <c r="M24" s="112"/>
      <c r="N24" s="95"/>
      <c r="O24" s="95"/>
      <c r="P24" s="77"/>
      <c r="R24" s="90"/>
      <c r="T24" s="90"/>
      <c r="U24" s="95"/>
    </row>
    <row r="25" spans="1:21" hidden="1" x14ac:dyDescent="0.2">
      <c r="A25" s="17"/>
      <c r="B25" s="147" t="s">
        <v>31</v>
      </c>
      <c r="C25" s="147"/>
      <c r="D25" s="72"/>
      <c r="E25" s="15" t="e">
        <f>SUM(D26:D37)</f>
        <v>#REF!</v>
      </c>
      <c r="F25" s="72"/>
      <c r="L25" s="77"/>
      <c r="M25" s="112"/>
      <c r="N25" s="95"/>
      <c r="O25" s="95"/>
      <c r="P25" s="77"/>
      <c r="R25" s="90"/>
      <c r="T25" s="90"/>
      <c r="U25" s="95"/>
    </row>
    <row r="26" spans="1:21" ht="28.5" hidden="1" customHeight="1" x14ac:dyDescent="0.2">
      <c r="A26" s="17"/>
      <c r="B26" s="17"/>
      <c r="C26" s="22" t="s">
        <v>30</v>
      </c>
      <c r="D26" s="72" t="e">
        <f>#REF!</f>
        <v>#REF!</v>
      </c>
      <c r="E26" s="16"/>
      <c r="F26" s="72"/>
      <c r="G26" s="6"/>
      <c r="H26" s="87"/>
      <c r="I26" s="6"/>
      <c r="L26" s="77"/>
      <c r="M26" s="112"/>
      <c r="N26" s="95"/>
      <c r="O26" s="95"/>
      <c r="P26" s="77"/>
      <c r="R26" s="90"/>
      <c r="T26" s="90"/>
      <c r="U26" s="95"/>
    </row>
    <row r="27" spans="1:21" hidden="1" x14ac:dyDescent="0.2">
      <c r="A27" s="17"/>
      <c r="B27" s="17"/>
      <c r="C27" s="22" t="s">
        <v>32</v>
      </c>
      <c r="D27" s="72" t="e">
        <f>#REF!+#REF!</f>
        <v>#REF!</v>
      </c>
      <c r="E27" s="16"/>
      <c r="F27" s="72"/>
      <c r="L27" s="77"/>
      <c r="M27" s="112"/>
      <c r="N27" s="95"/>
      <c r="O27" s="95"/>
      <c r="P27" s="77"/>
      <c r="R27" s="90"/>
      <c r="T27" s="90"/>
      <c r="U27" s="95"/>
    </row>
    <row r="28" spans="1:21" hidden="1" x14ac:dyDescent="0.2">
      <c r="A28" s="17"/>
      <c r="B28" s="17"/>
      <c r="C28" s="21" t="s">
        <v>33</v>
      </c>
      <c r="D28" s="72" t="e">
        <f>#REF!</f>
        <v>#REF!</v>
      </c>
      <c r="E28" s="16"/>
      <c r="F28" s="72"/>
      <c r="L28" s="77"/>
      <c r="M28" s="112"/>
      <c r="N28" s="95"/>
      <c r="O28" s="95"/>
      <c r="P28" s="77"/>
      <c r="R28" s="90"/>
      <c r="T28" s="90"/>
      <c r="U28" s="95"/>
    </row>
    <row r="29" spans="1:21" hidden="1" x14ac:dyDescent="0.2">
      <c r="A29" s="17"/>
      <c r="B29" s="17"/>
      <c r="C29" s="21" t="s">
        <v>57</v>
      </c>
      <c r="D29" s="72" t="e">
        <f>#REF!</f>
        <v>#REF!</v>
      </c>
      <c r="E29" s="16"/>
      <c r="F29" s="72"/>
      <c r="L29" s="77"/>
      <c r="M29" s="112"/>
      <c r="N29" s="95"/>
      <c r="O29" s="95"/>
      <c r="P29" s="77"/>
      <c r="R29" s="90"/>
      <c r="T29" s="90"/>
      <c r="U29" s="95"/>
    </row>
    <row r="30" spans="1:21" hidden="1" x14ac:dyDescent="0.2">
      <c r="A30" s="17"/>
      <c r="B30" s="17"/>
      <c r="C30" s="21" t="s">
        <v>58</v>
      </c>
      <c r="D30" s="103" t="e">
        <f>#REF!</f>
        <v>#REF!</v>
      </c>
      <c r="E30" s="16"/>
      <c r="F30" s="72"/>
      <c r="L30" s="77"/>
      <c r="M30" s="112"/>
      <c r="N30" s="95"/>
      <c r="O30" s="95"/>
      <c r="P30" s="77"/>
      <c r="R30" s="90"/>
      <c r="T30" s="90"/>
      <c r="U30" s="95"/>
    </row>
    <row r="31" spans="1:21" hidden="1" x14ac:dyDescent="0.2">
      <c r="A31" s="17"/>
      <c r="B31" s="17"/>
      <c r="C31" s="21" t="s">
        <v>34</v>
      </c>
      <c r="D31" s="103" t="e">
        <f>#REF!</f>
        <v>#REF!</v>
      </c>
      <c r="E31" s="16"/>
      <c r="F31" s="72"/>
      <c r="L31" s="77"/>
      <c r="M31" s="112"/>
      <c r="N31" s="95"/>
      <c r="O31" s="95"/>
      <c r="P31" s="77"/>
      <c r="R31" s="90"/>
      <c r="T31" s="90"/>
      <c r="U31" s="95"/>
    </row>
    <row r="32" spans="1:21" hidden="1" x14ac:dyDescent="0.2">
      <c r="A32" s="17"/>
      <c r="B32" s="17"/>
      <c r="C32" s="21" t="s">
        <v>13</v>
      </c>
      <c r="D32" s="72" t="e">
        <f>#REF!</f>
        <v>#REF!</v>
      </c>
      <c r="E32" s="16"/>
      <c r="F32" s="72"/>
      <c r="L32" s="77"/>
      <c r="M32" s="112"/>
      <c r="N32" s="95"/>
      <c r="O32" s="95"/>
      <c r="P32" s="77"/>
      <c r="R32" s="90"/>
      <c r="T32" s="90"/>
      <c r="U32" s="95"/>
    </row>
    <row r="33" spans="1:21" hidden="1" x14ac:dyDescent="0.2">
      <c r="A33" s="17"/>
      <c r="B33" s="17"/>
      <c r="C33" s="21" t="s">
        <v>12</v>
      </c>
      <c r="D33" s="72" t="e">
        <f>#REF!</f>
        <v>#REF!</v>
      </c>
      <c r="E33" s="16"/>
      <c r="F33" s="72"/>
      <c r="L33" s="77"/>
      <c r="M33" s="112"/>
      <c r="N33" s="95"/>
      <c r="O33" s="95"/>
      <c r="P33" s="77"/>
      <c r="R33" s="90"/>
      <c r="T33" s="90"/>
      <c r="U33" s="95"/>
    </row>
    <row r="34" spans="1:21" hidden="1" x14ac:dyDescent="0.2">
      <c r="A34" s="17"/>
      <c r="B34" s="17"/>
      <c r="C34" s="21" t="s">
        <v>10</v>
      </c>
      <c r="D34" s="72" t="s">
        <v>11</v>
      </c>
      <c r="E34" s="16"/>
      <c r="F34" s="72"/>
      <c r="L34" s="77"/>
      <c r="M34" s="112"/>
      <c r="N34" s="95"/>
      <c r="O34" s="95"/>
      <c r="P34" s="77"/>
      <c r="R34" s="90"/>
      <c r="T34" s="90"/>
      <c r="U34" s="95"/>
    </row>
    <row r="35" spans="1:21" hidden="1" x14ac:dyDescent="0.2">
      <c r="A35" s="17"/>
      <c r="B35" s="17"/>
      <c r="C35" s="21" t="s">
        <v>59</v>
      </c>
      <c r="D35" s="72" t="e">
        <f>#REF!</f>
        <v>#REF!</v>
      </c>
      <c r="E35" s="16"/>
      <c r="F35" s="72"/>
      <c r="L35" s="77"/>
      <c r="M35" s="112"/>
      <c r="N35" s="95"/>
      <c r="O35" s="95"/>
      <c r="P35" s="77"/>
      <c r="R35" s="90"/>
      <c r="T35" s="90"/>
      <c r="U35" s="95"/>
    </row>
    <row r="36" spans="1:21" hidden="1" x14ac:dyDescent="0.2">
      <c r="A36" s="17"/>
      <c r="B36" s="17"/>
      <c r="C36" s="21" t="s">
        <v>60</v>
      </c>
      <c r="D36" s="103" t="s">
        <v>11</v>
      </c>
      <c r="E36" s="16"/>
      <c r="F36" s="72"/>
      <c r="L36" s="77"/>
      <c r="M36" s="112"/>
      <c r="N36" s="95"/>
      <c r="O36" s="95"/>
      <c r="P36" s="77"/>
      <c r="R36" s="90"/>
      <c r="T36" s="90"/>
      <c r="U36" s="95"/>
    </row>
    <row r="37" spans="1:21" hidden="1" x14ac:dyDescent="0.2">
      <c r="A37" s="17"/>
      <c r="B37" s="17"/>
      <c r="C37" s="21" t="s">
        <v>36</v>
      </c>
      <c r="D37" s="72" t="e">
        <f>#REF!+#REF!+#REF!-33</f>
        <v>#REF!</v>
      </c>
      <c r="E37" s="16"/>
      <c r="F37" s="72"/>
      <c r="L37" s="77"/>
      <c r="M37" s="112"/>
      <c r="N37" s="95"/>
      <c r="O37" s="95"/>
      <c r="P37" s="77"/>
      <c r="R37" s="90"/>
      <c r="T37" s="90"/>
      <c r="U37" s="95"/>
    </row>
    <row r="38" spans="1:21" ht="15" x14ac:dyDescent="0.25">
      <c r="A38" s="151" t="s">
        <v>61</v>
      </c>
      <c r="B38" s="151"/>
      <c r="C38" s="151"/>
      <c r="D38" s="72"/>
      <c r="E38" s="15">
        <v>948300</v>
      </c>
      <c r="F38" s="72"/>
      <c r="G38" s="75">
        <v>1125454.9950000001</v>
      </c>
      <c r="H38" s="88"/>
      <c r="I38" s="75">
        <v>1098824.9950000001</v>
      </c>
      <c r="J38" s="88"/>
      <c r="K38" s="75">
        <v>1091294.9950000001</v>
      </c>
      <c r="L38" s="113"/>
      <c r="M38" s="116">
        <v>1095294.9950000001</v>
      </c>
      <c r="N38" s="77"/>
      <c r="O38" s="80">
        <v>1003791.995</v>
      </c>
      <c r="P38" s="77"/>
      <c r="Q38" s="80">
        <v>1038141.995</v>
      </c>
      <c r="R38" s="113"/>
      <c r="S38" s="11">
        <v>1114455.9950000001</v>
      </c>
      <c r="T38" s="113"/>
      <c r="U38" s="11">
        <v>1178237</v>
      </c>
    </row>
    <row r="39" spans="1:21" x14ac:dyDescent="0.2">
      <c r="A39" s="17"/>
      <c r="B39" s="147" t="s">
        <v>130</v>
      </c>
      <c r="C39" s="147"/>
      <c r="D39" s="72"/>
      <c r="E39" s="16"/>
      <c r="F39" s="72"/>
      <c r="J39" s="74"/>
      <c r="K39" s="5"/>
      <c r="L39" s="77"/>
      <c r="M39" s="118"/>
      <c r="N39" s="77"/>
      <c r="O39" s="78"/>
      <c r="P39" s="77"/>
      <c r="R39" s="77"/>
      <c r="T39" s="77"/>
    </row>
    <row r="40" spans="1:21" x14ac:dyDescent="0.2">
      <c r="A40" s="17"/>
      <c r="B40" s="56"/>
      <c r="C40" s="56" t="s">
        <v>62</v>
      </c>
      <c r="D40" s="72">
        <v>100000</v>
      </c>
      <c r="E40" s="16"/>
      <c r="F40" s="72">
        <v>167700</v>
      </c>
      <c r="H40" s="72">
        <v>167700</v>
      </c>
      <c r="J40" s="72">
        <v>167700</v>
      </c>
      <c r="K40" s="5"/>
      <c r="L40" s="77">
        <v>167700</v>
      </c>
      <c r="M40" s="118"/>
      <c r="N40" s="77">
        <v>153042</v>
      </c>
      <c r="O40" s="78"/>
      <c r="P40" s="77">
        <v>153042</v>
      </c>
      <c r="R40" s="77">
        <v>153100</v>
      </c>
      <c r="T40" s="77">
        <v>148100</v>
      </c>
    </row>
    <row r="41" spans="1:21" x14ac:dyDescent="0.2">
      <c r="A41" s="17"/>
      <c r="B41" s="56"/>
      <c r="C41" s="56" t="s">
        <v>8</v>
      </c>
      <c r="D41" s="72">
        <v>223600</v>
      </c>
      <c r="E41" s="16"/>
      <c r="F41" s="72">
        <v>232100</v>
      </c>
      <c r="H41" s="72">
        <v>232100</v>
      </c>
      <c r="J41" s="72">
        <v>232100</v>
      </c>
      <c r="K41" s="5"/>
      <c r="L41" s="77">
        <v>232100</v>
      </c>
      <c r="M41" s="118"/>
      <c r="N41" s="77">
        <v>232100</v>
      </c>
      <c r="O41" s="78"/>
      <c r="P41" s="77">
        <v>292100</v>
      </c>
      <c r="R41" s="77">
        <v>317100</v>
      </c>
      <c r="T41" s="77">
        <v>359850</v>
      </c>
    </row>
    <row r="42" spans="1:21" x14ac:dyDescent="0.2">
      <c r="A42" s="17"/>
      <c r="B42" s="56" t="s">
        <v>63</v>
      </c>
      <c r="C42" s="56"/>
      <c r="D42" s="72">
        <v>35899.994999999995</v>
      </c>
      <c r="E42" s="16"/>
      <c r="F42" s="72">
        <v>35899.994999999995</v>
      </c>
      <c r="H42" s="72">
        <v>35899.994999999995</v>
      </c>
      <c r="J42" s="72">
        <v>35899.994999999995</v>
      </c>
      <c r="K42" s="5"/>
      <c r="L42" s="77">
        <v>35899.994999999995</v>
      </c>
      <c r="M42" s="118"/>
      <c r="N42" s="77">
        <v>25899.994999999999</v>
      </c>
      <c r="O42" s="78"/>
      <c r="P42" s="77">
        <v>23899.994999999999</v>
      </c>
      <c r="R42" s="77">
        <v>23899.994999999999</v>
      </c>
      <c r="T42" s="77">
        <v>21000</v>
      </c>
    </row>
    <row r="43" spans="1:21" x14ac:dyDescent="0.2">
      <c r="A43" s="17"/>
      <c r="B43" s="56" t="s">
        <v>64</v>
      </c>
      <c r="C43" s="56"/>
      <c r="D43" s="72">
        <v>100600</v>
      </c>
      <c r="E43" s="16"/>
      <c r="F43" s="72">
        <v>109500</v>
      </c>
      <c r="H43" s="72">
        <v>109500</v>
      </c>
      <c r="J43" s="72">
        <v>109500</v>
      </c>
      <c r="K43" s="5"/>
      <c r="L43" s="77">
        <v>109500</v>
      </c>
      <c r="M43" s="118"/>
      <c r="N43" s="77">
        <v>95055</v>
      </c>
      <c r="O43" s="78"/>
      <c r="P43" s="77">
        <v>95055</v>
      </c>
      <c r="R43" s="77">
        <v>95055</v>
      </c>
      <c r="T43" s="77">
        <v>95400</v>
      </c>
    </row>
    <row r="44" spans="1:21" x14ac:dyDescent="0.2">
      <c r="A44" s="17"/>
      <c r="B44" s="56" t="s">
        <v>65</v>
      </c>
      <c r="C44" s="56"/>
      <c r="D44" s="72">
        <v>5000</v>
      </c>
      <c r="E44" s="16"/>
      <c r="F44" s="72">
        <v>5000</v>
      </c>
      <c r="H44" s="72">
        <v>5000</v>
      </c>
      <c r="J44" s="72">
        <v>5000</v>
      </c>
      <c r="K44" s="5"/>
      <c r="L44" s="77">
        <v>5000</v>
      </c>
      <c r="M44" s="118"/>
      <c r="N44" s="77">
        <v>5000</v>
      </c>
      <c r="O44" s="78"/>
      <c r="P44" s="77">
        <v>5000</v>
      </c>
      <c r="R44" s="77">
        <v>5000</v>
      </c>
      <c r="T44" s="77">
        <v>5000</v>
      </c>
    </row>
    <row r="45" spans="1:21" x14ac:dyDescent="0.2">
      <c r="A45" s="17"/>
      <c r="B45" s="56" t="s">
        <v>137</v>
      </c>
      <c r="C45" s="56"/>
      <c r="D45" s="72">
        <v>13500</v>
      </c>
      <c r="E45" s="16"/>
      <c r="F45" s="72">
        <v>13500</v>
      </c>
      <c r="H45" s="72">
        <v>13500</v>
      </c>
      <c r="J45" s="72">
        <v>13500</v>
      </c>
      <c r="K45" s="5"/>
      <c r="L45" s="77">
        <v>13500</v>
      </c>
      <c r="M45" s="118"/>
      <c r="N45" s="77">
        <v>13500</v>
      </c>
      <c r="O45" s="78"/>
      <c r="P45" s="77">
        <v>3500</v>
      </c>
      <c r="R45" s="77">
        <v>3500</v>
      </c>
      <c r="T45" s="77">
        <v>4025</v>
      </c>
    </row>
    <row r="46" spans="1:21" x14ac:dyDescent="0.2">
      <c r="A46" s="17"/>
      <c r="B46" s="71" t="s">
        <v>7</v>
      </c>
      <c r="C46" s="71"/>
      <c r="D46" s="72"/>
      <c r="E46" s="16"/>
      <c r="F46" s="72">
        <v>20000</v>
      </c>
      <c r="H46" s="72">
        <v>20000</v>
      </c>
      <c r="J46" s="72">
        <v>20000</v>
      </c>
      <c r="K46" s="5"/>
      <c r="L46" s="77">
        <v>20000</v>
      </c>
      <c r="M46" s="118"/>
      <c r="N46" s="77">
        <v>15000</v>
      </c>
      <c r="O46" s="78"/>
      <c r="P46" s="77">
        <v>10000</v>
      </c>
      <c r="R46" s="77">
        <v>11900</v>
      </c>
      <c r="T46" s="77">
        <v>11900</v>
      </c>
    </row>
    <row r="47" spans="1:21" x14ac:dyDescent="0.2">
      <c r="A47" s="17"/>
      <c r="B47" s="56" t="s">
        <v>147</v>
      </c>
      <c r="C47" s="56"/>
      <c r="D47" s="72">
        <v>15000</v>
      </c>
      <c r="E47" s="16"/>
      <c r="F47" s="72">
        <v>15000</v>
      </c>
      <c r="H47" s="72">
        <v>15000</v>
      </c>
      <c r="J47" s="72">
        <v>15000</v>
      </c>
      <c r="K47" s="5"/>
      <c r="L47" s="77">
        <v>19000</v>
      </c>
      <c r="M47" s="118"/>
      <c r="N47" s="77">
        <v>19000</v>
      </c>
      <c r="O47" s="78"/>
      <c r="P47" s="77">
        <v>19000</v>
      </c>
      <c r="R47" s="77">
        <v>20000</v>
      </c>
      <c r="T47" s="77">
        <v>20000</v>
      </c>
    </row>
    <row r="48" spans="1:21" x14ac:dyDescent="0.2">
      <c r="A48" s="17"/>
      <c r="B48" s="56" t="s">
        <v>148</v>
      </c>
      <c r="C48" s="56"/>
      <c r="D48" s="72">
        <v>15000</v>
      </c>
      <c r="E48" s="16"/>
      <c r="F48" s="72">
        <v>15590</v>
      </c>
      <c r="H48" s="72">
        <v>15590</v>
      </c>
      <c r="J48" s="72">
        <v>15590</v>
      </c>
      <c r="K48" s="5"/>
      <c r="L48" s="77">
        <v>15590</v>
      </c>
      <c r="M48" s="118"/>
      <c r="N48" s="77">
        <v>15590</v>
      </c>
      <c r="O48" s="78"/>
      <c r="P48" s="77">
        <v>15590</v>
      </c>
      <c r="R48" s="77">
        <v>15590</v>
      </c>
      <c r="T48" s="77">
        <v>15590</v>
      </c>
    </row>
    <row r="49" spans="1:20" x14ac:dyDescent="0.2">
      <c r="A49" s="17"/>
      <c r="B49" s="56" t="s">
        <v>144</v>
      </c>
      <c r="C49" s="56"/>
      <c r="D49" s="72">
        <v>5000</v>
      </c>
      <c r="E49" s="16"/>
      <c r="F49" s="72">
        <v>10000</v>
      </c>
      <c r="H49" s="72">
        <v>10600</v>
      </c>
      <c r="J49" s="72">
        <v>10600</v>
      </c>
      <c r="K49" s="5"/>
      <c r="L49" s="77">
        <v>10600</v>
      </c>
      <c r="M49" s="118"/>
      <c r="N49" s="77">
        <v>10600</v>
      </c>
      <c r="O49" s="78"/>
      <c r="P49" s="77">
        <v>10600</v>
      </c>
      <c r="R49" s="77">
        <v>10600</v>
      </c>
      <c r="T49" s="77">
        <v>10600</v>
      </c>
    </row>
    <row r="50" spans="1:20" x14ac:dyDescent="0.2">
      <c r="A50" s="17"/>
      <c r="B50" s="56" t="s">
        <v>145</v>
      </c>
      <c r="C50" s="56"/>
      <c r="D50" s="72">
        <v>5000</v>
      </c>
      <c r="E50" s="16"/>
      <c r="F50" s="72">
        <v>0</v>
      </c>
      <c r="H50" s="72">
        <v>0</v>
      </c>
      <c r="J50" s="72">
        <v>0</v>
      </c>
      <c r="K50" s="5"/>
      <c r="L50" s="77">
        <v>0</v>
      </c>
      <c r="M50" s="118"/>
      <c r="N50" s="77">
        <v>0</v>
      </c>
      <c r="O50" s="78"/>
      <c r="P50" s="77">
        <v>0</v>
      </c>
      <c r="R50" s="77">
        <v>0</v>
      </c>
      <c r="T50" s="77">
        <v>0</v>
      </c>
    </row>
    <row r="51" spans="1:20" x14ac:dyDescent="0.2">
      <c r="A51" s="17"/>
      <c r="B51" s="56" t="s">
        <v>151</v>
      </c>
      <c r="C51" s="56"/>
      <c r="D51" s="72">
        <v>15000</v>
      </c>
      <c r="E51" s="16"/>
      <c r="F51" s="72">
        <v>5000</v>
      </c>
      <c r="H51" s="72">
        <v>4400</v>
      </c>
      <c r="J51" s="72">
        <v>4400</v>
      </c>
      <c r="K51" s="5"/>
      <c r="L51" s="77">
        <v>4400</v>
      </c>
      <c r="M51" s="118"/>
      <c r="N51" s="77">
        <v>0</v>
      </c>
      <c r="O51" s="78"/>
      <c r="P51" s="77">
        <v>0</v>
      </c>
      <c r="R51" s="77">
        <v>0</v>
      </c>
      <c r="T51" s="77">
        <v>0</v>
      </c>
    </row>
    <row r="52" spans="1:20" x14ac:dyDescent="0.2">
      <c r="A52" s="17"/>
      <c r="B52" s="56" t="s">
        <v>149</v>
      </c>
      <c r="C52" s="56"/>
      <c r="D52" s="72">
        <v>17799.994999999999</v>
      </c>
      <c r="E52" s="16"/>
      <c r="F52" s="72">
        <v>5580</v>
      </c>
      <c r="H52" s="72">
        <v>0</v>
      </c>
      <c r="J52" s="72">
        <v>0</v>
      </c>
      <c r="K52" s="5"/>
      <c r="L52" s="77">
        <v>0</v>
      </c>
      <c r="M52" s="118"/>
      <c r="N52" s="77">
        <v>0</v>
      </c>
      <c r="O52" s="78"/>
      <c r="P52" s="77">
        <v>0</v>
      </c>
      <c r="R52" s="77">
        <v>0</v>
      </c>
      <c r="T52" s="77">
        <v>0</v>
      </c>
    </row>
    <row r="53" spans="1:20" x14ac:dyDescent="0.2">
      <c r="A53" s="17"/>
      <c r="B53" s="71" t="s">
        <v>165</v>
      </c>
      <c r="C53" s="71"/>
      <c r="D53" s="72"/>
      <c r="E53" s="16"/>
      <c r="F53" s="72">
        <v>500</v>
      </c>
      <c r="H53" s="72">
        <v>500</v>
      </c>
      <c r="J53" s="72">
        <v>500</v>
      </c>
      <c r="K53" s="5"/>
      <c r="L53" s="77">
        <v>500</v>
      </c>
      <c r="M53" s="118"/>
      <c r="N53" s="77">
        <v>500</v>
      </c>
      <c r="O53" s="78"/>
      <c r="P53" s="77">
        <v>500</v>
      </c>
      <c r="R53" s="77">
        <v>500</v>
      </c>
      <c r="T53" s="77">
        <v>500</v>
      </c>
    </row>
    <row r="54" spans="1:20" x14ac:dyDescent="0.2">
      <c r="A54" s="17"/>
      <c r="B54" s="71" t="s">
        <v>172</v>
      </c>
      <c r="C54" s="71"/>
      <c r="D54" s="72"/>
      <c r="E54" s="16"/>
      <c r="F54" s="72">
        <v>11835</v>
      </c>
      <c r="H54" s="72">
        <v>11835</v>
      </c>
      <c r="J54" s="72">
        <v>11835</v>
      </c>
      <c r="K54" s="5"/>
      <c r="L54" s="77">
        <v>11835</v>
      </c>
      <c r="M54" s="118"/>
      <c r="N54" s="77">
        <v>11835</v>
      </c>
      <c r="O54" s="78"/>
      <c r="P54" s="77">
        <v>11835</v>
      </c>
      <c r="R54" s="77">
        <v>11900</v>
      </c>
      <c r="T54" s="77">
        <v>11900</v>
      </c>
    </row>
    <row r="55" spans="1:20" x14ac:dyDescent="0.2">
      <c r="A55" s="17"/>
      <c r="B55" s="71" t="s">
        <v>160</v>
      </c>
      <c r="C55" s="71"/>
      <c r="D55" s="72"/>
      <c r="E55" s="16"/>
      <c r="F55" s="72">
        <v>5000</v>
      </c>
      <c r="H55" s="72">
        <v>5000</v>
      </c>
      <c r="J55" s="72">
        <v>5000</v>
      </c>
      <c r="K55" s="5"/>
      <c r="L55" s="77">
        <v>5000</v>
      </c>
      <c r="M55" s="118"/>
      <c r="N55" s="77">
        <v>3500</v>
      </c>
      <c r="O55" s="78"/>
      <c r="P55" s="77">
        <v>2500</v>
      </c>
      <c r="R55" s="77">
        <v>1860</v>
      </c>
      <c r="T55" s="77">
        <v>1860</v>
      </c>
    </row>
    <row r="56" spans="1:20" x14ac:dyDescent="0.2">
      <c r="A56" s="17"/>
      <c r="B56" s="147" t="s">
        <v>66</v>
      </c>
      <c r="C56" s="147"/>
      <c r="D56" s="72"/>
      <c r="E56" s="16"/>
      <c r="F56" s="72"/>
      <c r="H56" s="72"/>
      <c r="J56" s="72"/>
      <c r="K56" s="5"/>
      <c r="L56" s="77"/>
      <c r="M56" s="118"/>
      <c r="N56" s="77"/>
      <c r="O56" s="78"/>
      <c r="P56" s="77"/>
      <c r="R56" s="77"/>
      <c r="T56" s="77"/>
    </row>
    <row r="57" spans="1:20" ht="15.6" customHeight="1" x14ac:dyDescent="0.2">
      <c r="A57" s="17"/>
      <c r="B57" s="56"/>
      <c r="C57" s="22" t="s">
        <v>67</v>
      </c>
      <c r="D57" s="72">
        <v>21200</v>
      </c>
      <c r="E57" s="16"/>
      <c r="F57" s="72">
        <v>25000</v>
      </c>
      <c r="H57" s="72">
        <v>25000</v>
      </c>
      <c r="J57" s="72">
        <v>25000</v>
      </c>
      <c r="K57" s="5"/>
      <c r="L57" s="77">
        <v>25000</v>
      </c>
      <c r="M57" s="118"/>
      <c r="N57" s="77">
        <v>20000</v>
      </c>
      <c r="O57" s="78"/>
      <c r="P57" s="77">
        <v>20000</v>
      </c>
      <c r="R57" s="77">
        <v>21700</v>
      </c>
      <c r="T57" s="77">
        <v>21700</v>
      </c>
    </row>
    <row r="58" spans="1:20" x14ac:dyDescent="0.2">
      <c r="A58" s="17"/>
      <c r="B58" s="56"/>
      <c r="C58" s="27" t="s">
        <v>68</v>
      </c>
      <c r="D58" s="72">
        <v>21500</v>
      </c>
      <c r="E58" s="16"/>
      <c r="F58" s="72">
        <v>25000</v>
      </c>
      <c r="H58" s="72">
        <v>25000</v>
      </c>
      <c r="J58" s="72">
        <v>25000</v>
      </c>
      <c r="K58" s="5"/>
      <c r="L58" s="77">
        <v>25000</v>
      </c>
      <c r="M58" s="118"/>
      <c r="N58" s="77">
        <v>20000</v>
      </c>
      <c r="O58" s="78"/>
      <c r="P58" s="77">
        <v>20000</v>
      </c>
      <c r="R58" s="77">
        <v>25000</v>
      </c>
      <c r="T58" s="77">
        <v>25000</v>
      </c>
    </row>
    <row r="59" spans="1:20" x14ac:dyDescent="0.2">
      <c r="A59" s="17"/>
      <c r="B59" s="56"/>
      <c r="C59" s="22" t="s">
        <v>69</v>
      </c>
      <c r="D59" s="72">
        <v>15000</v>
      </c>
      <c r="E59" s="16"/>
      <c r="F59" s="72">
        <v>15000</v>
      </c>
      <c r="H59" s="72">
        <v>15000</v>
      </c>
      <c r="J59" s="72">
        <v>15000</v>
      </c>
      <c r="K59" s="5"/>
      <c r="L59" s="77">
        <v>15000</v>
      </c>
      <c r="M59" s="118"/>
      <c r="N59" s="77">
        <v>12000</v>
      </c>
      <c r="O59" s="78"/>
      <c r="P59" s="77">
        <v>10000</v>
      </c>
      <c r="R59" s="77">
        <v>15000</v>
      </c>
      <c r="T59" s="77">
        <v>15000</v>
      </c>
    </row>
    <row r="60" spans="1:20" x14ac:dyDescent="0.2">
      <c r="A60" s="17"/>
      <c r="B60" s="17"/>
      <c r="C60" s="21" t="s">
        <v>138</v>
      </c>
      <c r="D60" s="72">
        <v>3000</v>
      </c>
      <c r="E60" s="16"/>
      <c r="F60" s="72">
        <v>0</v>
      </c>
      <c r="H60" s="72">
        <v>0</v>
      </c>
      <c r="J60" s="72">
        <v>0</v>
      </c>
      <c r="K60" s="5"/>
      <c r="L60" s="77">
        <v>0</v>
      </c>
      <c r="M60" s="118"/>
      <c r="N60" s="77">
        <v>0</v>
      </c>
      <c r="O60" s="78"/>
      <c r="P60" s="77">
        <v>0</v>
      </c>
      <c r="R60" s="77">
        <v>0</v>
      </c>
      <c r="T60" s="77">
        <v>0</v>
      </c>
    </row>
    <row r="61" spans="1:20" x14ac:dyDescent="0.2">
      <c r="A61" s="17"/>
      <c r="B61" s="17"/>
      <c r="C61" s="21" t="s">
        <v>139</v>
      </c>
      <c r="D61" s="72">
        <v>1000</v>
      </c>
      <c r="E61" s="16"/>
      <c r="F61" s="72">
        <v>1000</v>
      </c>
      <c r="H61" s="72">
        <v>1000</v>
      </c>
      <c r="J61" s="72">
        <v>1000</v>
      </c>
      <c r="K61" s="5"/>
      <c r="L61" s="77">
        <v>1000</v>
      </c>
      <c r="M61" s="118"/>
      <c r="N61" s="77">
        <v>0</v>
      </c>
      <c r="O61" s="78"/>
      <c r="P61" s="77">
        <v>0</v>
      </c>
      <c r="R61" s="77">
        <v>0</v>
      </c>
      <c r="T61" s="77">
        <v>0</v>
      </c>
    </row>
    <row r="62" spans="1:20" ht="14.85" customHeight="1" x14ac:dyDescent="0.2">
      <c r="A62" s="17"/>
      <c r="B62" s="17"/>
      <c r="C62" s="22" t="s">
        <v>146</v>
      </c>
      <c r="D62" s="72">
        <v>0</v>
      </c>
      <c r="E62" s="16"/>
      <c r="F62" s="72">
        <v>5000</v>
      </c>
      <c r="H62" s="72">
        <v>5000</v>
      </c>
      <c r="J62" s="72">
        <v>5000</v>
      </c>
      <c r="K62" s="5"/>
      <c r="L62" s="77">
        <v>5000</v>
      </c>
      <c r="M62" s="118"/>
      <c r="N62" s="77">
        <v>3000</v>
      </c>
      <c r="O62" s="78"/>
      <c r="P62" s="77">
        <v>3000</v>
      </c>
      <c r="R62" s="77">
        <v>3000</v>
      </c>
      <c r="T62" s="77">
        <v>3000</v>
      </c>
    </row>
    <row r="63" spans="1:20" ht="15.6" customHeight="1" x14ac:dyDescent="0.2">
      <c r="A63" s="17"/>
      <c r="B63" s="17"/>
      <c r="C63" s="22" t="s">
        <v>70</v>
      </c>
      <c r="D63" s="72">
        <v>1000</v>
      </c>
      <c r="E63" s="16"/>
      <c r="F63" s="72">
        <v>1000</v>
      </c>
      <c r="H63" s="72">
        <v>1000</v>
      </c>
      <c r="J63" s="72">
        <v>1000</v>
      </c>
      <c r="K63" s="5"/>
      <c r="L63" s="77">
        <v>1000</v>
      </c>
      <c r="M63" s="118"/>
      <c r="N63" s="89">
        <v>0</v>
      </c>
      <c r="O63" s="79"/>
      <c r="P63" s="89">
        <v>0</v>
      </c>
      <c r="Q63" s="79"/>
      <c r="R63" s="89">
        <v>0</v>
      </c>
      <c r="T63" s="89">
        <v>400</v>
      </c>
    </row>
    <row r="64" spans="1:20" ht="15.6" customHeight="1" x14ac:dyDescent="0.2">
      <c r="A64" s="17"/>
      <c r="B64" s="17"/>
      <c r="C64" s="22" t="s">
        <v>71</v>
      </c>
      <c r="D64" s="72">
        <v>23000</v>
      </c>
      <c r="E64" s="16"/>
      <c r="F64" s="72">
        <v>23000</v>
      </c>
      <c r="H64" s="72">
        <v>23000</v>
      </c>
      <c r="J64" s="72">
        <v>23000</v>
      </c>
      <c r="K64" s="5"/>
      <c r="L64" s="77">
        <v>23000</v>
      </c>
      <c r="M64" s="118"/>
      <c r="N64" s="89">
        <v>21000</v>
      </c>
      <c r="O64" s="79"/>
      <c r="P64" s="89">
        <v>21000</v>
      </c>
      <c r="Q64" s="79"/>
      <c r="R64" s="89">
        <v>21000</v>
      </c>
      <c r="T64" s="89">
        <v>21000</v>
      </c>
    </row>
    <row r="65" spans="1:20" ht="15.6" customHeight="1" x14ac:dyDescent="0.2">
      <c r="A65" s="17"/>
      <c r="B65" s="17"/>
      <c r="C65" s="22" t="s">
        <v>4</v>
      </c>
      <c r="D65" s="72">
        <v>0</v>
      </c>
      <c r="E65" s="16"/>
      <c r="F65" s="72">
        <v>1000</v>
      </c>
      <c r="H65" s="72">
        <v>1000</v>
      </c>
      <c r="J65" s="72">
        <v>1000</v>
      </c>
      <c r="K65" s="5"/>
      <c r="L65" s="77">
        <v>1000</v>
      </c>
      <c r="M65" s="118"/>
      <c r="N65" s="89">
        <v>1000</v>
      </c>
      <c r="O65" s="79"/>
      <c r="P65" s="89">
        <v>1000</v>
      </c>
      <c r="Q65" s="79"/>
      <c r="R65" s="89">
        <v>600</v>
      </c>
      <c r="T65" s="89">
        <v>600</v>
      </c>
    </row>
    <row r="66" spans="1:20" x14ac:dyDescent="0.2">
      <c r="A66" s="17"/>
      <c r="B66" s="147" t="s">
        <v>72</v>
      </c>
      <c r="C66" s="147"/>
      <c r="D66" s="72"/>
      <c r="E66" s="16"/>
      <c r="F66" s="72"/>
      <c r="H66" s="72"/>
      <c r="J66" s="72"/>
      <c r="K66" s="5"/>
      <c r="L66" s="77"/>
      <c r="M66" s="118"/>
      <c r="N66" s="77"/>
      <c r="O66" s="78"/>
      <c r="P66" s="77"/>
      <c r="R66" s="77"/>
      <c r="T66" s="77"/>
    </row>
    <row r="67" spans="1:20" x14ac:dyDescent="0.2">
      <c r="A67" s="17"/>
      <c r="B67" s="17"/>
      <c r="C67" s="22" t="s">
        <v>18</v>
      </c>
      <c r="D67" s="72">
        <v>7800</v>
      </c>
      <c r="E67" s="16"/>
      <c r="F67" s="72">
        <v>7800</v>
      </c>
      <c r="H67" s="72">
        <v>7800</v>
      </c>
      <c r="J67" s="72">
        <v>7800</v>
      </c>
      <c r="K67" s="5"/>
      <c r="L67" s="77">
        <v>7800</v>
      </c>
      <c r="M67" s="118"/>
      <c r="N67" s="77">
        <v>6300</v>
      </c>
      <c r="O67" s="78"/>
      <c r="P67" s="77">
        <v>4000</v>
      </c>
      <c r="R67" s="77">
        <v>4000</v>
      </c>
      <c r="T67" s="77">
        <v>4000</v>
      </c>
    </row>
    <row r="68" spans="1:20" x14ac:dyDescent="0.2">
      <c r="A68" s="17"/>
      <c r="B68" s="17"/>
      <c r="C68" s="22" t="s">
        <v>74</v>
      </c>
      <c r="D68" s="72">
        <v>6400</v>
      </c>
      <c r="E68" s="16"/>
      <c r="F68" s="72">
        <v>6400</v>
      </c>
      <c r="H68" s="72">
        <v>6400</v>
      </c>
      <c r="J68" s="72">
        <v>6400</v>
      </c>
      <c r="K68" s="5"/>
      <c r="L68" s="77">
        <v>6400</v>
      </c>
      <c r="M68" s="118"/>
      <c r="N68" s="77">
        <v>6100</v>
      </c>
      <c r="O68" s="78"/>
      <c r="P68" s="77">
        <v>6100</v>
      </c>
      <c r="R68" s="77">
        <v>6100</v>
      </c>
      <c r="T68" s="77">
        <v>6100</v>
      </c>
    </row>
    <row r="69" spans="1:20" x14ac:dyDescent="0.2">
      <c r="A69" s="17"/>
      <c r="B69" s="17"/>
      <c r="C69" s="22" t="s">
        <v>75</v>
      </c>
      <c r="D69" s="72">
        <v>17000</v>
      </c>
      <c r="E69" s="16"/>
      <c r="F69" s="72">
        <v>23750</v>
      </c>
      <c r="H69" s="72">
        <v>23750</v>
      </c>
      <c r="J69" s="72">
        <v>23750</v>
      </c>
      <c r="K69" s="5"/>
      <c r="L69" s="77">
        <v>23750</v>
      </c>
      <c r="M69" s="118"/>
      <c r="N69" s="77">
        <v>23350</v>
      </c>
      <c r="O69" s="78"/>
      <c r="P69" s="77">
        <v>23350</v>
      </c>
      <c r="R69" s="77">
        <v>23350</v>
      </c>
      <c r="T69" s="77">
        <v>23850</v>
      </c>
    </row>
    <row r="70" spans="1:20" x14ac:dyDescent="0.2">
      <c r="A70" s="17"/>
      <c r="B70" s="17"/>
      <c r="C70" s="22" t="s">
        <v>76</v>
      </c>
      <c r="D70" s="72">
        <v>17700</v>
      </c>
      <c r="E70" s="16"/>
      <c r="F70" s="72">
        <v>17700</v>
      </c>
      <c r="H70" s="72">
        <v>17700</v>
      </c>
      <c r="J70" s="72">
        <v>17700</v>
      </c>
      <c r="K70" s="5"/>
      <c r="L70" s="77">
        <v>17700</v>
      </c>
      <c r="M70" s="118"/>
      <c r="N70" s="77">
        <v>17400</v>
      </c>
      <c r="O70" s="78"/>
      <c r="P70" s="77">
        <v>17200</v>
      </c>
      <c r="R70" s="77">
        <v>17200</v>
      </c>
      <c r="T70" s="77">
        <v>17500</v>
      </c>
    </row>
    <row r="71" spans="1:20" x14ac:dyDescent="0.2">
      <c r="A71" s="17"/>
      <c r="B71" s="17"/>
      <c r="C71" s="22" t="s">
        <v>77</v>
      </c>
      <c r="D71" s="72">
        <v>3000</v>
      </c>
      <c r="E71" s="16"/>
      <c r="F71" s="72">
        <v>3000</v>
      </c>
      <c r="H71" s="72">
        <v>3000</v>
      </c>
      <c r="J71" s="72">
        <v>3000</v>
      </c>
      <c r="K71" s="5"/>
      <c r="L71" s="77">
        <v>3000</v>
      </c>
      <c r="M71" s="118"/>
      <c r="N71" s="77">
        <v>2000</v>
      </c>
      <c r="O71" s="78"/>
      <c r="P71" s="77">
        <v>1500</v>
      </c>
      <c r="R71" s="77">
        <v>1500</v>
      </c>
      <c r="T71" s="77">
        <v>2250</v>
      </c>
    </row>
    <row r="72" spans="1:20" x14ac:dyDescent="0.2">
      <c r="A72" s="17"/>
      <c r="B72" s="17"/>
      <c r="C72" s="22" t="s">
        <v>131</v>
      </c>
      <c r="D72" s="72">
        <v>5000</v>
      </c>
      <c r="E72" s="16"/>
      <c r="F72" s="72">
        <v>5000</v>
      </c>
      <c r="H72" s="72">
        <v>5000</v>
      </c>
      <c r="J72" s="72">
        <v>5000</v>
      </c>
      <c r="K72" s="5"/>
      <c r="L72" s="77">
        <v>5000</v>
      </c>
      <c r="M72" s="118"/>
      <c r="N72" s="77">
        <v>5000</v>
      </c>
      <c r="O72" s="78"/>
      <c r="P72" s="77">
        <v>2500</v>
      </c>
      <c r="R72" s="77">
        <v>2500</v>
      </c>
      <c r="T72" s="77">
        <v>2500</v>
      </c>
    </row>
    <row r="73" spans="1:20" x14ac:dyDescent="0.2">
      <c r="A73" s="17"/>
      <c r="B73" s="17"/>
      <c r="C73" s="22" t="s">
        <v>78</v>
      </c>
      <c r="D73" s="72">
        <v>6000</v>
      </c>
      <c r="E73" s="16"/>
      <c r="F73" s="72">
        <v>6000</v>
      </c>
      <c r="H73" s="72">
        <v>6000</v>
      </c>
      <c r="J73" s="72">
        <v>6000</v>
      </c>
      <c r="K73" s="5"/>
      <c r="L73" s="77">
        <v>6000</v>
      </c>
      <c r="M73" s="118"/>
      <c r="N73" s="77">
        <v>6000</v>
      </c>
      <c r="O73" s="78"/>
      <c r="P73" s="77">
        <v>6000</v>
      </c>
      <c r="R73" s="77">
        <v>6000</v>
      </c>
      <c r="T73" s="77">
        <v>6000</v>
      </c>
    </row>
    <row r="74" spans="1:20" x14ac:dyDescent="0.2">
      <c r="A74" s="17"/>
      <c r="B74" s="17"/>
      <c r="C74" s="22" t="s">
        <v>79</v>
      </c>
      <c r="D74" s="72">
        <v>8300</v>
      </c>
      <c r="E74" s="16"/>
      <c r="F74" s="72">
        <v>8300</v>
      </c>
      <c r="H74" s="72">
        <v>8300</v>
      </c>
      <c r="J74" s="72">
        <v>8300</v>
      </c>
      <c r="K74" s="5"/>
      <c r="L74" s="77">
        <v>8300</v>
      </c>
      <c r="M74" s="118"/>
      <c r="N74" s="77">
        <v>8300</v>
      </c>
      <c r="O74" s="78"/>
      <c r="P74" s="77">
        <v>8300</v>
      </c>
      <c r="R74" s="77">
        <v>8300</v>
      </c>
      <c r="T74" s="77">
        <v>5360</v>
      </c>
    </row>
    <row r="75" spans="1:20" x14ac:dyDescent="0.2">
      <c r="A75" s="17"/>
      <c r="B75" s="17"/>
      <c r="C75" s="22" t="s">
        <v>161</v>
      </c>
      <c r="D75" s="72">
        <v>0</v>
      </c>
      <c r="E75" s="16"/>
      <c r="F75" s="72">
        <v>8000</v>
      </c>
      <c r="H75" s="72">
        <v>8000</v>
      </c>
      <c r="J75" s="72">
        <v>8000</v>
      </c>
      <c r="K75" s="5"/>
      <c r="L75" s="77">
        <v>8000</v>
      </c>
      <c r="M75" s="118"/>
      <c r="N75" s="77">
        <v>8000</v>
      </c>
      <c r="O75" s="78"/>
      <c r="P75" s="77">
        <v>8000</v>
      </c>
      <c r="R75" s="77">
        <v>8000</v>
      </c>
      <c r="T75" s="77">
        <v>8300</v>
      </c>
    </row>
    <row r="76" spans="1:20" x14ac:dyDescent="0.2">
      <c r="A76" s="17"/>
      <c r="B76" s="18" t="s">
        <v>80</v>
      </c>
      <c r="C76" s="22"/>
      <c r="D76" s="72"/>
      <c r="E76" s="16"/>
      <c r="F76" s="72"/>
      <c r="H76" s="72"/>
      <c r="J76" s="72"/>
      <c r="K76" s="5"/>
      <c r="L76" s="77"/>
      <c r="M76" s="118"/>
      <c r="N76" s="77"/>
      <c r="O76" s="78"/>
      <c r="P76" s="77"/>
      <c r="R76" s="77"/>
      <c r="T76" s="77"/>
    </row>
    <row r="77" spans="1:20" x14ac:dyDescent="0.2">
      <c r="A77" s="17"/>
      <c r="B77" s="17"/>
      <c r="C77" s="22" t="s">
        <v>81</v>
      </c>
      <c r="D77" s="72">
        <v>15000</v>
      </c>
      <c r="E77" s="16"/>
      <c r="F77" s="72">
        <v>18000</v>
      </c>
      <c r="H77" s="72">
        <v>1000</v>
      </c>
      <c r="J77" s="72">
        <v>1000</v>
      </c>
      <c r="K77" s="5"/>
      <c r="L77" s="77">
        <v>1000</v>
      </c>
      <c r="M77" s="118"/>
      <c r="N77" s="77">
        <v>1000</v>
      </c>
      <c r="O77" s="78"/>
      <c r="P77" s="77">
        <v>850</v>
      </c>
      <c r="R77" s="77">
        <v>850</v>
      </c>
      <c r="T77" s="77">
        <v>3850</v>
      </c>
    </row>
    <row r="78" spans="1:20" x14ac:dyDescent="0.2">
      <c r="A78" s="17"/>
      <c r="B78" s="17"/>
      <c r="C78" s="22" t="s">
        <v>82</v>
      </c>
      <c r="D78" s="72">
        <v>140000</v>
      </c>
      <c r="E78" s="16"/>
      <c r="F78" s="72">
        <v>166000</v>
      </c>
      <c r="H78" s="72">
        <v>166000</v>
      </c>
      <c r="J78" s="72">
        <v>166000</v>
      </c>
      <c r="K78" s="5"/>
      <c r="L78" s="77">
        <v>166000</v>
      </c>
      <c r="M78" s="118"/>
      <c r="N78" s="77">
        <v>147000</v>
      </c>
      <c r="O78" s="78"/>
      <c r="P78" s="77">
        <v>147000</v>
      </c>
      <c r="R78" s="77">
        <v>162000</v>
      </c>
      <c r="T78" s="77">
        <v>162000</v>
      </c>
    </row>
    <row r="79" spans="1:20" x14ac:dyDescent="0.2">
      <c r="A79" s="17"/>
      <c r="B79" s="17"/>
      <c r="C79" s="22" t="s">
        <v>5</v>
      </c>
      <c r="D79" s="72">
        <v>75000</v>
      </c>
      <c r="E79" s="16"/>
      <c r="F79" s="72">
        <v>75000</v>
      </c>
      <c r="H79" s="72">
        <v>75000</v>
      </c>
      <c r="J79" s="72">
        <v>75000</v>
      </c>
      <c r="K79" s="5"/>
      <c r="L79" s="77">
        <v>75000</v>
      </c>
      <c r="M79" s="118"/>
      <c r="N79" s="77">
        <v>75000</v>
      </c>
      <c r="O79" s="78"/>
      <c r="P79" s="77">
        <v>75000</v>
      </c>
      <c r="R79" s="77">
        <v>88500</v>
      </c>
      <c r="T79" s="77">
        <v>114000</v>
      </c>
    </row>
    <row r="80" spans="1:20" x14ac:dyDescent="0.2">
      <c r="A80" s="17"/>
      <c r="B80" s="28" t="s">
        <v>83</v>
      </c>
      <c r="C80" s="22"/>
      <c r="D80" s="72">
        <v>10000</v>
      </c>
      <c r="E80" s="16"/>
      <c r="F80" s="72">
        <v>32300</v>
      </c>
      <c r="H80" s="72">
        <v>28250</v>
      </c>
      <c r="J80" s="72">
        <v>20720</v>
      </c>
      <c r="K80" s="5"/>
      <c r="L80" s="77">
        <v>20720</v>
      </c>
      <c r="M80" s="118"/>
      <c r="N80" s="77">
        <v>20720</v>
      </c>
      <c r="O80" s="78"/>
      <c r="P80" s="77">
        <v>20720</v>
      </c>
      <c r="R80" s="77">
        <v>29851</v>
      </c>
      <c r="T80" s="77">
        <v>30102</v>
      </c>
    </row>
    <row r="81" spans="1:21" hidden="1" x14ac:dyDescent="0.2">
      <c r="A81" s="17"/>
      <c r="B81" s="147" t="s">
        <v>43</v>
      </c>
      <c r="C81" s="147"/>
      <c r="D81" s="16"/>
      <c r="E81" s="15" t="s">
        <v>11</v>
      </c>
      <c r="F81" s="72"/>
      <c r="T81" s="94"/>
      <c r="U81" s="78"/>
    </row>
    <row r="82" spans="1:21" hidden="1" x14ac:dyDescent="0.2">
      <c r="A82" s="17"/>
      <c r="B82" s="147" t="s">
        <v>44</v>
      </c>
      <c r="C82" s="147"/>
      <c r="D82" s="16"/>
      <c r="E82" s="15" t="s">
        <v>11</v>
      </c>
      <c r="F82" s="72"/>
      <c r="T82" s="94"/>
      <c r="U82" s="78"/>
    </row>
    <row r="83" spans="1:21" hidden="1" x14ac:dyDescent="0.2">
      <c r="A83" s="17"/>
      <c r="B83" s="147" t="s">
        <v>1</v>
      </c>
      <c r="C83" s="147"/>
      <c r="D83" s="16"/>
      <c r="E83" s="15" t="s">
        <v>11</v>
      </c>
      <c r="F83" s="72"/>
      <c r="T83" s="94"/>
      <c r="U83" s="78"/>
    </row>
    <row r="84" spans="1:21" hidden="1" x14ac:dyDescent="0.2">
      <c r="A84" s="17"/>
      <c r="B84" s="18" t="s">
        <v>2</v>
      </c>
      <c r="C84" s="21"/>
      <c r="D84" s="16"/>
      <c r="E84" s="15">
        <v>0</v>
      </c>
      <c r="F84" s="72"/>
      <c r="T84" s="94"/>
      <c r="U84" s="78"/>
    </row>
    <row r="85" spans="1:21" ht="26.85" hidden="1" customHeight="1" x14ac:dyDescent="0.2">
      <c r="A85" s="17"/>
      <c r="B85" s="148" t="s">
        <v>45</v>
      </c>
      <c r="C85" s="148"/>
      <c r="D85" s="16"/>
      <c r="E85" s="15">
        <v>0</v>
      </c>
      <c r="F85" s="72"/>
      <c r="T85" s="94"/>
      <c r="U85" s="78"/>
    </row>
    <row r="86" spans="1:21" hidden="1" x14ac:dyDescent="0.2">
      <c r="A86" s="17"/>
      <c r="B86" s="147" t="s">
        <v>46</v>
      </c>
      <c r="C86" s="147"/>
      <c r="D86" s="16"/>
      <c r="E86" s="15">
        <v>0</v>
      </c>
      <c r="F86" s="72"/>
      <c r="T86" s="94"/>
      <c r="U86" s="78"/>
    </row>
    <row r="87" spans="1:21" x14ac:dyDescent="0.2">
      <c r="B87" s="138"/>
      <c r="C87" s="138"/>
      <c r="D87" s="3"/>
      <c r="F87" s="93"/>
      <c r="G87" s="93"/>
      <c r="H87" s="93"/>
      <c r="T87" s="94"/>
      <c r="U87" s="78"/>
    </row>
    <row r="88" spans="1:21" x14ac:dyDescent="0.2">
      <c r="A88" s="65" t="s">
        <v>47</v>
      </c>
      <c r="D88" s="65" t="s">
        <v>213</v>
      </c>
      <c r="F88" s="93"/>
      <c r="G88" s="93"/>
      <c r="H88" s="93"/>
      <c r="T88" s="94"/>
      <c r="U88" s="78"/>
    </row>
    <row r="89" spans="1:21" x14ac:dyDescent="0.2">
      <c r="A89" s="65" t="s">
        <v>48</v>
      </c>
      <c r="D89" s="65" t="s">
        <v>212</v>
      </c>
      <c r="F89" s="93"/>
      <c r="G89" s="93"/>
      <c r="H89" s="93"/>
      <c r="T89" s="94"/>
      <c r="U89" s="78"/>
    </row>
    <row r="90" spans="1:21" x14ac:dyDescent="0.2">
      <c r="F90" s="93"/>
      <c r="G90" s="93"/>
      <c r="H90" s="93"/>
      <c r="T90" s="94"/>
      <c r="U90" s="78"/>
    </row>
    <row r="91" spans="1:21" x14ac:dyDescent="0.2">
      <c r="F91" s="93"/>
      <c r="G91" s="93"/>
      <c r="H91" s="93"/>
      <c r="T91" s="94"/>
      <c r="U91" s="78"/>
    </row>
    <row r="92" spans="1:21" x14ac:dyDescent="0.2">
      <c r="F92" s="93"/>
      <c r="G92" s="93"/>
      <c r="H92" s="93"/>
      <c r="T92" s="94"/>
      <c r="U92" s="78"/>
    </row>
    <row r="93" spans="1:21" x14ac:dyDescent="0.2">
      <c r="F93" s="93"/>
      <c r="G93" s="93"/>
      <c r="H93" s="93"/>
      <c r="T93" s="94"/>
      <c r="U93" s="78"/>
    </row>
    <row r="94" spans="1:21" x14ac:dyDescent="0.2">
      <c r="F94" s="93"/>
      <c r="G94" s="93"/>
      <c r="H94" s="93"/>
      <c r="T94" s="94"/>
      <c r="U94" s="78"/>
    </row>
    <row r="95" spans="1:21" x14ac:dyDescent="0.2">
      <c r="F95" s="93"/>
      <c r="G95" s="93"/>
      <c r="H95" s="93"/>
      <c r="T95" s="94"/>
      <c r="U95" s="78"/>
    </row>
    <row r="96" spans="1:21" x14ac:dyDescent="0.2">
      <c r="F96" s="93"/>
      <c r="G96" s="93"/>
      <c r="H96" s="93"/>
      <c r="T96" s="94"/>
      <c r="U96" s="78"/>
    </row>
    <row r="97" spans="6:21" x14ac:dyDescent="0.2">
      <c r="F97" s="93"/>
      <c r="G97" s="93"/>
      <c r="H97" s="93"/>
      <c r="T97" s="94"/>
      <c r="U97" s="78"/>
    </row>
    <row r="98" spans="6:21" x14ac:dyDescent="0.2">
      <c r="F98" s="93"/>
      <c r="G98" s="93"/>
      <c r="H98" s="93"/>
      <c r="T98" s="94"/>
      <c r="U98" s="78"/>
    </row>
    <row r="99" spans="6:21" x14ac:dyDescent="0.2">
      <c r="F99" s="93"/>
      <c r="G99" s="93"/>
      <c r="H99" s="93"/>
      <c r="T99" s="94"/>
      <c r="U99" s="78"/>
    </row>
    <row r="100" spans="6:21" x14ac:dyDescent="0.2">
      <c r="F100" s="93"/>
      <c r="G100" s="93"/>
      <c r="H100" s="93"/>
      <c r="T100" s="94"/>
      <c r="U100" s="78"/>
    </row>
    <row r="101" spans="6:21" x14ac:dyDescent="0.2">
      <c r="F101" s="93"/>
      <c r="G101" s="93"/>
      <c r="H101" s="93"/>
      <c r="T101" s="94"/>
      <c r="U101" s="78"/>
    </row>
    <row r="102" spans="6:21" x14ac:dyDescent="0.2">
      <c r="F102" s="93"/>
      <c r="G102" s="93"/>
      <c r="H102" s="93"/>
      <c r="T102" s="124"/>
      <c r="U102" s="79"/>
    </row>
    <row r="103" spans="6:21" x14ac:dyDescent="0.2">
      <c r="F103" s="93"/>
      <c r="G103" s="93"/>
      <c r="H103" s="93"/>
      <c r="T103" s="124"/>
      <c r="U103" s="79"/>
    </row>
    <row r="104" spans="6:21" x14ac:dyDescent="0.2">
      <c r="F104" s="93"/>
      <c r="G104" s="93"/>
      <c r="H104" s="93"/>
      <c r="T104" s="124"/>
      <c r="U104" s="79"/>
    </row>
    <row r="105" spans="6:21" x14ac:dyDescent="0.2">
      <c r="F105" s="93"/>
      <c r="G105" s="93"/>
      <c r="H105" s="93"/>
      <c r="T105" s="94"/>
      <c r="U105" s="78"/>
    </row>
    <row r="106" spans="6:21" x14ac:dyDescent="0.2">
      <c r="T106" s="94"/>
      <c r="U106" s="78"/>
    </row>
    <row r="107" spans="6:21" x14ac:dyDescent="0.2">
      <c r="T107" s="94"/>
      <c r="U107" s="78"/>
    </row>
    <row r="108" spans="6:21" x14ac:dyDescent="0.2">
      <c r="T108" s="94"/>
      <c r="U108" s="78"/>
    </row>
    <row r="109" spans="6:21" x14ac:dyDescent="0.2">
      <c r="T109" s="94"/>
      <c r="U109" s="78"/>
    </row>
    <row r="110" spans="6:21" x14ac:dyDescent="0.2">
      <c r="T110" s="94"/>
      <c r="U110" s="78"/>
    </row>
    <row r="111" spans="6:21" x14ac:dyDescent="0.2">
      <c r="T111" s="94"/>
      <c r="U111" s="78"/>
    </row>
    <row r="112" spans="6:21" x14ac:dyDescent="0.2">
      <c r="T112" s="94"/>
      <c r="U112" s="78"/>
    </row>
    <row r="113" spans="20:21" x14ac:dyDescent="0.2">
      <c r="T113" s="94"/>
      <c r="U113" s="78"/>
    </row>
    <row r="114" spans="20:21" x14ac:dyDescent="0.2">
      <c r="T114" s="94"/>
      <c r="U114" s="78"/>
    </row>
    <row r="115" spans="20:21" x14ac:dyDescent="0.2">
      <c r="T115" s="94"/>
      <c r="U115" s="78"/>
    </row>
    <row r="116" spans="20:21" x14ac:dyDescent="0.2">
      <c r="T116" s="94"/>
      <c r="U116" s="78"/>
    </row>
    <row r="117" spans="20:21" x14ac:dyDescent="0.2">
      <c r="T117" s="94"/>
      <c r="U117" s="78"/>
    </row>
    <row r="118" spans="20:21" x14ac:dyDescent="0.2">
      <c r="T118" s="94"/>
      <c r="U118" s="78"/>
    </row>
    <row r="119" spans="20:21" x14ac:dyDescent="0.2">
      <c r="T119" s="94"/>
      <c r="U119" s="78"/>
    </row>
  </sheetData>
  <mergeCells count="28">
    <mergeCell ref="A10:C10"/>
    <mergeCell ref="B11:C11"/>
    <mergeCell ref="F3:G3"/>
    <mergeCell ref="A5:C5"/>
    <mergeCell ref="B6:C6"/>
    <mergeCell ref="B8:C8"/>
    <mergeCell ref="R3:S3"/>
    <mergeCell ref="P3:Q3"/>
    <mergeCell ref="A3:E3"/>
    <mergeCell ref="J3:K3"/>
    <mergeCell ref="L3:M3"/>
    <mergeCell ref="H3:I3"/>
    <mergeCell ref="A2:U2"/>
    <mergeCell ref="B87:C87"/>
    <mergeCell ref="B56:C56"/>
    <mergeCell ref="B66:C66"/>
    <mergeCell ref="B81:C81"/>
    <mergeCell ref="B82:C82"/>
    <mergeCell ref="B83:C83"/>
    <mergeCell ref="B85:C85"/>
    <mergeCell ref="T3:U3"/>
    <mergeCell ref="B19:C19"/>
    <mergeCell ref="B25:C25"/>
    <mergeCell ref="A38:C38"/>
    <mergeCell ref="B86:C86"/>
    <mergeCell ref="B39:C39"/>
    <mergeCell ref="B16:C16"/>
    <mergeCell ref="N3:O3"/>
  </mergeCells>
  <pageMargins left="0.7" right="0.7" top="0.75" bottom="0.75" header="0.3" footer="0.3"/>
  <pageSetup paperSize="9" scale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NE66"/>
  <sheetViews>
    <sheetView topLeftCell="B9" workbookViewId="0">
      <selection activeCell="D41" sqref="D41:D42"/>
    </sheetView>
  </sheetViews>
  <sheetFormatPr defaultRowHeight="14.25" x14ac:dyDescent="0.2"/>
  <cols>
    <col min="1" max="1" width="3" style="1" customWidth="1"/>
    <col min="2" max="2" width="7.5" style="1" customWidth="1"/>
    <col min="3" max="3" width="33.25" style="1" customWidth="1"/>
    <col min="4" max="4" width="8.5" style="1" customWidth="1"/>
    <col min="5" max="5" width="9.5" style="1" customWidth="1"/>
    <col min="6" max="6" width="9.375" style="1" customWidth="1"/>
    <col min="7" max="7" width="9.125" style="77" customWidth="1"/>
    <col min="8" max="8" width="9.625" style="78" customWidth="1"/>
    <col min="9" max="9" width="9.125" style="78" customWidth="1"/>
    <col min="10" max="10" width="9.125" style="77" customWidth="1"/>
    <col min="11" max="11" width="9.125" style="78" customWidth="1"/>
    <col min="12" max="12" width="9.375" style="1" customWidth="1"/>
    <col min="13" max="13" width="8.25" style="90" customWidth="1"/>
    <col min="14" max="14" width="9.375" style="1" customWidth="1"/>
    <col min="15" max="18" width="9.125" style="1" customWidth="1"/>
    <col min="19" max="21" width="9.125" style="1" hidden="1" customWidth="1"/>
    <col min="22" max="22" width="8.375" style="1" hidden="1" customWidth="1"/>
    <col min="23" max="24" width="9.125" style="1" hidden="1" customWidth="1"/>
    <col min="25" max="30" width="9.125" style="1" customWidth="1"/>
    <col min="31" max="31" width="11.5" style="1" customWidth="1"/>
    <col min="32" max="32" width="13.5" style="1" customWidth="1"/>
    <col min="33" max="33" width="11.5" style="1" customWidth="1"/>
    <col min="34" max="34" width="19.375" style="1" customWidth="1"/>
    <col min="35" max="36" width="11.5" style="1" customWidth="1"/>
    <col min="37" max="37" width="17.125" style="1" customWidth="1"/>
    <col min="38" max="39" width="11.5" style="1" customWidth="1"/>
    <col min="40" max="40" width="17.625" style="1" customWidth="1"/>
    <col min="41" max="41" width="11.5" style="1" customWidth="1"/>
    <col min="42" max="1045" width="9" style="1" customWidth="1"/>
  </cols>
  <sheetData>
    <row r="1" spans="1:1045" x14ac:dyDescent="0.2">
      <c r="G1" s="94"/>
      <c r="J1" s="94"/>
      <c r="M1" s="95"/>
      <c r="X1" s="65"/>
      <c r="Y1" s="65"/>
      <c r="Z1" s="65"/>
      <c r="AA1" s="65"/>
      <c r="AB1" s="65"/>
      <c r="AC1" s="65"/>
      <c r="AD1" s="65" t="s">
        <v>191</v>
      </c>
    </row>
    <row r="2" spans="1:1045" ht="12.75" customHeight="1" x14ac:dyDescent="0.2">
      <c r="A2" s="137" t="s">
        <v>199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85"/>
    </row>
    <row r="3" spans="1:1045" s="55" customFormat="1" ht="27" customHeight="1" x14ac:dyDescent="0.2">
      <c r="A3" s="144" t="s">
        <v>156</v>
      </c>
      <c r="B3" s="144"/>
      <c r="C3" s="144"/>
      <c r="D3" s="144"/>
      <c r="E3" s="144"/>
      <c r="F3" s="144"/>
      <c r="G3" s="160" t="s">
        <v>163</v>
      </c>
      <c r="H3" s="161"/>
      <c r="I3" s="161"/>
      <c r="J3" s="160" t="s">
        <v>178</v>
      </c>
      <c r="K3" s="161"/>
      <c r="L3" s="161"/>
      <c r="M3" s="160" t="s">
        <v>181</v>
      </c>
      <c r="N3" s="161"/>
      <c r="O3" s="161"/>
      <c r="P3" s="160" t="s">
        <v>186</v>
      </c>
      <c r="Q3" s="161"/>
      <c r="R3" s="161"/>
      <c r="S3" s="145" t="s">
        <v>193</v>
      </c>
      <c r="T3" s="146"/>
      <c r="U3" s="159"/>
      <c r="V3" s="145" t="s">
        <v>196</v>
      </c>
      <c r="W3" s="146"/>
      <c r="X3" s="159"/>
      <c r="Y3" s="160" t="s">
        <v>197</v>
      </c>
      <c r="Z3" s="161"/>
      <c r="AA3" s="161"/>
      <c r="AB3" s="160" t="s">
        <v>208</v>
      </c>
      <c r="AC3" s="161"/>
      <c r="AD3" s="161"/>
      <c r="AE3" s="11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  <c r="IW3" s="100"/>
      <c r="IX3" s="100"/>
      <c r="IY3" s="100"/>
      <c r="IZ3" s="100"/>
      <c r="JA3" s="100"/>
      <c r="JB3" s="100"/>
      <c r="JC3" s="100"/>
      <c r="JD3" s="100"/>
      <c r="JE3" s="100"/>
      <c r="JF3" s="100"/>
      <c r="JG3" s="100"/>
      <c r="JH3" s="100"/>
      <c r="JI3" s="100"/>
      <c r="JJ3" s="100"/>
      <c r="JK3" s="100"/>
      <c r="JL3" s="100"/>
      <c r="JM3" s="100"/>
      <c r="JN3" s="100"/>
      <c r="JO3" s="100"/>
      <c r="JP3" s="100"/>
      <c r="JQ3" s="100"/>
      <c r="JR3" s="100"/>
      <c r="JS3" s="100"/>
      <c r="JT3" s="100"/>
      <c r="JU3" s="100"/>
      <c r="JV3" s="100"/>
      <c r="JW3" s="100"/>
      <c r="JX3" s="100"/>
      <c r="JY3" s="100"/>
      <c r="JZ3" s="100"/>
      <c r="KA3" s="100"/>
      <c r="KB3" s="100"/>
      <c r="KC3" s="100"/>
      <c r="KD3" s="100"/>
      <c r="KE3" s="100"/>
      <c r="KF3" s="100"/>
      <c r="KG3" s="100"/>
      <c r="KH3" s="100"/>
      <c r="KI3" s="100"/>
      <c r="KJ3" s="100"/>
      <c r="KK3" s="100"/>
      <c r="KL3" s="100"/>
      <c r="KM3" s="100"/>
      <c r="KN3" s="100"/>
      <c r="KO3" s="100"/>
      <c r="KP3" s="100"/>
      <c r="KQ3" s="100"/>
      <c r="KR3" s="100"/>
      <c r="KS3" s="100"/>
      <c r="KT3" s="100"/>
      <c r="KU3" s="100"/>
      <c r="KV3" s="100"/>
      <c r="KW3" s="100"/>
      <c r="KX3" s="100"/>
      <c r="KY3" s="100"/>
      <c r="KZ3" s="100"/>
      <c r="LA3" s="100"/>
      <c r="LB3" s="100"/>
      <c r="LC3" s="100"/>
      <c r="LD3" s="100"/>
      <c r="LE3" s="100"/>
      <c r="LF3" s="100"/>
      <c r="LG3" s="100"/>
      <c r="LH3" s="100"/>
      <c r="LI3" s="100"/>
      <c r="LJ3" s="100"/>
      <c r="LK3" s="100"/>
      <c r="LL3" s="100"/>
      <c r="LM3" s="100"/>
      <c r="LN3" s="100"/>
      <c r="LO3" s="100"/>
      <c r="LP3" s="100"/>
      <c r="LQ3" s="100"/>
      <c r="LR3" s="100"/>
      <c r="LS3" s="100"/>
      <c r="LT3" s="100"/>
      <c r="LU3" s="100"/>
      <c r="LV3" s="100"/>
      <c r="LW3" s="100"/>
      <c r="LX3" s="100"/>
      <c r="LY3" s="100"/>
      <c r="LZ3" s="100"/>
      <c r="MA3" s="100"/>
      <c r="MB3" s="100"/>
      <c r="MC3" s="100"/>
      <c r="MD3" s="100"/>
      <c r="ME3" s="100"/>
      <c r="MF3" s="100"/>
      <c r="MG3" s="100"/>
      <c r="MH3" s="100"/>
      <c r="MI3" s="100"/>
      <c r="MJ3" s="100"/>
      <c r="MK3" s="100"/>
      <c r="ML3" s="100"/>
      <c r="MM3" s="100"/>
      <c r="MN3" s="100"/>
      <c r="MO3" s="100"/>
      <c r="MP3" s="100"/>
      <c r="MQ3" s="100"/>
      <c r="MR3" s="100"/>
      <c r="MS3" s="100"/>
      <c r="MT3" s="100"/>
      <c r="MU3" s="100"/>
      <c r="MV3" s="100"/>
      <c r="MW3" s="100"/>
      <c r="MX3" s="100"/>
      <c r="MY3" s="100"/>
      <c r="MZ3" s="100"/>
      <c r="NA3" s="100"/>
      <c r="NB3" s="100"/>
      <c r="NC3" s="100"/>
      <c r="ND3" s="100"/>
      <c r="NE3" s="100"/>
      <c r="NF3" s="100"/>
      <c r="NG3" s="100"/>
      <c r="NH3" s="100"/>
      <c r="NI3" s="100"/>
      <c r="NJ3" s="100"/>
      <c r="NK3" s="100"/>
      <c r="NL3" s="100"/>
      <c r="NM3" s="100"/>
      <c r="NN3" s="100"/>
      <c r="NO3" s="100"/>
      <c r="NP3" s="100"/>
      <c r="NQ3" s="100"/>
      <c r="NR3" s="100"/>
      <c r="NS3" s="100"/>
      <c r="NT3" s="100"/>
      <c r="NU3" s="100"/>
      <c r="NV3" s="100"/>
      <c r="NW3" s="100"/>
      <c r="NX3" s="100"/>
      <c r="NY3" s="100"/>
      <c r="NZ3" s="100"/>
      <c r="OA3" s="100"/>
      <c r="OB3" s="100"/>
      <c r="OC3" s="100"/>
      <c r="OD3" s="100"/>
      <c r="OE3" s="100"/>
      <c r="OF3" s="100"/>
      <c r="OG3" s="100"/>
      <c r="OH3" s="100"/>
      <c r="OI3" s="100"/>
      <c r="OJ3" s="100"/>
      <c r="OK3" s="100"/>
      <c r="OL3" s="100"/>
      <c r="OM3" s="100"/>
      <c r="ON3" s="100"/>
      <c r="OO3" s="100"/>
      <c r="OP3" s="100"/>
      <c r="OQ3" s="100"/>
      <c r="OR3" s="100"/>
      <c r="OS3" s="100"/>
      <c r="OT3" s="100"/>
      <c r="OU3" s="100"/>
      <c r="OV3" s="100"/>
      <c r="OW3" s="100"/>
      <c r="OX3" s="100"/>
      <c r="OY3" s="100"/>
      <c r="OZ3" s="100"/>
      <c r="PA3" s="100"/>
      <c r="PB3" s="100"/>
      <c r="PC3" s="100"/>
      <c r="PD3" s="100"/>
      <c r="PE3" s="100"/>
      <c r="PF3" s="100"/>
      <c r="PG3" s="100"/>
      <c r="PH3" s="100"/>
      <c r="PI3" s="100"/>
      <c r="PJ3" s="100"/>
      <c r="PK3" s="100"/>
      <c r="PL3" s="100"/>
      <c r="PM3" s="100"/>
      <c r="PN3" s="100"/>
      <c r="PO3" s="100"/>
      <c r="PP3" s="100"/>
      <c r="PQ3" s="100"/>
      <c r="PR3" s="100"/>
      <c r="PS3" s="100"/>
      <c r="PT3" s="100"/>
      <c r="PU3" s="100"/>
      <c r="PV3" s="100"/>
      <c r="PW3" s="100"/>
      <c r="PX3" s="100"/>
      <c r="PY3" s="100"/>
      <c r="PZ3" s="100"/>
      <c r="QA3" s="100"/>
      <c r="QB3" s="100"/>
      <c r="QC3" s="100"/>
      <c r="QD3" s="100"/>
      <c r="QE3" s="100"/>
      <c r="QF3" s="100"/>
      <c r="QG3" s="100"/>
      <c r="QH3" s="100"/>
      <c r="QI3" s="100"/>
      <c r="QJ3" s="100"/>
      <c r="QK3" s="100"/>
      <c r="QL3" s="100"/>
      <c r="QM3" s="100"/>
      <c r="QN3" s="100"/>
      <c r="QO3" s="100"/>
      <c r="QP3" s="100"/>
      <c r="QQ3" s="100"/>
      <c r="QR3" s="100"/>
      <c r="QS3" s="100"/>
      <c r="QT3" s="100"/>
      <c r="QU3" s="100"/>
      <c r="QV3" s="100"/>
      <c r="QW3" s="100"/>
      <c r="QX3" s="100"/>
      <c r="QY3" s="100"/>
      <c r="QZ3" s="100"/>
      <c r="RA3" s="100"/>
      <c r="RB3" s="100"/>
      <c r="RC3" s="100"/>
      <c r="RD3" s="100"/>
      <c r="RE3" s="100"/>
      <c r="RF3" s="100"/>
      <c r="RG3" s="100"/>
      <c r="RH3" s="100"/>
      <c r="RI3" s="100"/>
      <c r="RJ3" s="100"/>
      <c r="RK3" s="100"/>
      <c r="RL3" s="100"/>
      <c r="RM3" s="100"/>
      <c r="RN3" s="100"/>
      <c r="RO3" s="100"/>
      <c r="RP3" s="100"/>
      <c r="RQ3" s="100"/>
      <c r="RR3" s="100"/>
      <c r="RS3" s="100"/>
      <c r="RT3" s="100"/>
      <c r="RU3" s="100"/>
      <c r="RV3" s="100"/>
      <c r="RW3" s="100"/>
      <c r="RX3" s="100"/>
      <c r="RY3" s="100"/>
      <c r="RZ3" s="100"/>
      <c r="SA3" s="100"/>
      <c r="SB3" s="100"/>
      <c r="SC3" s="100"/>
      <c r="SD3" s="100"/>
      <c r="SE3" s="100"/>
      <c r="SF3" s="100"/>
      <c r="SG3" s="100"/>
      <c r="SH3" s="100"/>
      <c r="SI3" s="100"/>
      <c r="SJ3" s="100"/>
      <c r="SK3" s="100"/>
      <c r="SL3" s="100"/>
      <c r="SM3" s="100"/>
      <c r="SN3" s="100"/>
      <c r="SO3" s="100"/>
      <c r="SP3" s="100"/>
      <c r="SQ3" s="100"/>
      <c r="SR3" s="100"/>
      <c r="SS3" s="100"/>
      <c r="ST3" s="100"/>
      <c r="SU3" s="100"/>
      <c r="SV3" s="100"/>
      <c r="SW3" s="100"/>
      <c r="SX3" s="100"/>
      <c r="SY3" s="100"/>
      <c r="SZ3" s="100"/>
      <c r="TA3" s="100"/>
      <c r="TB3" s="100"/>
      <c r="TC3" s="100"/>
      <c r="TD3" s="100"/>
      <c r="TE3" s="100"/>
      <c r="TF3" s="100"/>
      <c r="TG3" s="100"/>
      <c r="TH3" s="100"/>
      <c r="TI3" s="100"/>
      <c r="TJ3" s="100"/>
      <c r="TK3" s="100"/>
      <c r="TL3" s="100"/>
      <c r="TM3" s="100"/>
      <c r="TN3" s="100"/>
      <c r="TO3" s="100"/>
      <c r="TP3" s="100"/>
      <c r="TQ3" s="100"/>
      <c r="TR3" s="100"/>
      <c r="TS3" s="100"/>
      <c r="TT3" s="100"/>
      <c r="TU3" s="100"/>
      <c r="TV3" s="100"/>
      <c r="TW3" s="100"/>
      <c r="TX3" s="100"/>
      <c r="TY3" s="100"/>
      <c r="TZ3" s="100"/>
      <c r="UA3" s="100"/>
      <c r="UB3" s="100"/>
      <c r="UC3" s="100"/>
      <c r="UD3" s="100"/>
      <c r="UE3" s="100"/>
      <c r="UF3" s="100"/>
      <c r="UG3" s="100"/>
      <c r="UH3" s="100"/>
      <c r="UI3" s="100"/>
      <c r="UJ3" s="100"/>
      <c r="UK3" s="100"/>
      <c r="UL3" s="100"/>
      <c r="UM3" s="100"/>
      <c r="UN3" s="100"/>
      <c r="UO3" s="100"/>
      <c r="UP3" s="100"/>
      <c r="UQ3" s="100"/>
      <c r="UR3" s="100"/>
      <c r="US3" s="100"/>
      <c r="UT3" s="100"/>
      <c r="UU3" s="100"/>
      <c r="UV3" s="100"/>
      <c r="UW3" s="100"/>
      <c r="UX3" s="100"/>
      <c r="UY3" s="100"/>
      <c r="UZ3" s="100"/>
      <c r="VA3" s="100"/>
      <c r="VB3" s="100"/>
      <c r="VC3" s="100"/>
      <c r="VD3" s="100"/>
      <c r="VE3" s="100"/>
      <c r="VF3" s="100"/>
      <c r="VG3" s="100"/>
      <c r="VH3" s="100"/>
      <c r="VI3" s="100"/>
      <c r="VJ3" s="100"/>
      <c r="VK3" s="100"/>
      <c r="VL3" s="100"/>
      <c r="VM3" s="100"/>
      <c r="VN3" s="100"/>
      <c r="VO3" s="100"/>
      <c r="VP3" s="100"/>
      <c r="VQ3" s="100"/>
      <c r="VR3" s="100"/>
      <c r="VS3" s="100"/>
      <c r="VT3" s="100"/>
      <c r="VU3" s="100"/>
      <c r="VV3" s="100"/>
      <c r="VW3" s="100"/>
      <c r="VX3" s="100"/>
      <c r="VY3" s="100"/>
      <c r="VZ3" s="100"/>
      <c r="WA3" s="100"/>
      <c r="WB3" s="100"/>
      <c r="WC3" s="100"/>
      <c r="WD3" s="100"/>
      <c r="WE3" s="100"/>
      <c r="WF3" s="100"/>
      <c r="WG3" s="100"/>
      <c r="WH3" s="100"/>
      <c r="WI3" s="100"/>
      <c r="WJ3" s="100"/>
      <c r="WK3" s="100"/>
      <c r="WL3" s="100"/>
      <c r="WM3" s="100"/>
      <c r="WN3" s="100"/>
      <c r="WO3" s="100"/>
      <c r="WP3" s="100"/>
      <c r="WQ3" s="100"/>
      <c r="WR3" s="100"/>
      <c r="WS3" s="100"/>
      <c r="WT3" s="100"/>
      <c r="WU3" s="100"/>
      <c r="WV3" s="100"/>
      <c r="WW3" s="100"/>
      <c r="WX3" s="100"/>
      <c r="WY3" s="100"/>
      <c r="WZ3" s="100"/>
      <c r="XA3" s="100"/>
      <c r="XB3" s="100"/>
      <c r="XC3" s="100"/>
      <c r="XD3" s="100"/>
      <c r="XE3" s="100"/>
      <c r="XF3" s="100"/>
      <c r="XG3" s="100"/>
      <c r="XH3" s="100"/>
      <c r="XI3" s="100"/>
      <c r="XJ3" s="100"/>
      <c r="XK3" s="100"/>
      <c r="XL3" s="100"/>
      <c r="XM3" s="100"/>
      <c r="XN3" s="100"/>
      <c r="XO3" s="100"/>
      <c r="XP3" s="100"/>
      <c r="XQ3" s="100"/>
      <c r="XR3" s="100"/>
      <c r="XS3" s="100"/>
      <c r="XT3" s="100"/>
      <c r="XU3" s="100"/>
      <c r="XV3" s="100"/>
      <c r="XW3" s="100"/>
      <c r="XX3" s="100"/>
      <c r="XY3" s="100"/>
      <c r="XZ3" s="100"/>
      <c r="YA3" s="100"/>
      <c r="YB3" s="100"/>
      <c r="YC3" s="100"/>
      <c r="YD3" s="100"/>
      <c r="YE3" s="100"/>
      <c r="YF3" s="100"/>
      <c r="YG3" s="100"/>
      <c r="YH3" s="100"/>
      <c r="YI3" s="100"/>
      <c r="YJ3" s="100"/>
      <c r="YK3" s="100"/>
      <c r="YL3" s="100"/>
      <c r="YM3" s="100"/>
      <c r="YN3" s="100"/>
      <c r="YO3" s="100"/>
      <c r="YP3" s="100"/>
      <c r="YQ3" s="100"/>
      <c r="YR3" s="100"/>
      <c r="YS3" s="100"/>
      <c r="YT3" s="100"/>
      <c r="YU3" s="100"/>
      <c r="YV3" s="100"/>
      <c r="YW3" s="100"/>
      <c r="YX3" s="100"/>
      <c r="YY3" s="100"/>
      <c r="YZ3" s="100"/>
      <c r="ZA3" s="100"/>
      <c r="ZB3" s="100"/>
      <c r="ZC3" s="100"/>
      <c r="ZD3" s="100"/>
      <c r="ZE3" s="100"/>
      <c r="ZF3" s="100"/>
      <c r="ZG3" s="100"/>
      <c r="ZH3" s="100"/>
      <c r="ZI3" s="100"/>
      <c r="ZJ3" s="100"/>
      <c r="ZK3" s="100"/>
      <c r="ZL3" s="100"/>
      <c r="ZM3" s="100"/>
      <c r="ZN3" s="100"/>
      <c r="ZO3" s="100"/>
      <c r="ZP3" s="100"/>
      <c r="ZQ3" s="100"/>
      <c r="ZR3" s="100"/>
      <c r="ZS3" s="100"/>
      <c r="ZT3" s="100"/>
      <c r="ZU3" s="100"/>
      <c r="ZV3" s="100"/>
      <c r="ZW3" s="100"/>
      <c r="ZX3" s="100"/>
      <c r="ZY3" s="100"/>
      <c r="ZZ3" s="100"/>
      <c r="AAA3" s="100"/>
      <c r="AAB3" s="100"/>
      <c r="AAC3" s="100"/>
      <c r="AAD3" s="100"/>
      <c r="AAE3" s="100"/>
      <c r="AAF3" s="100"/>
      <c r="AAG3" s="100"/>
      <c r="AAH3" s="100"/>
      <c r="AAI3" s="100"/>
      <c r="AAJ3" s="100"/>
      <c r="AAK3" s="100"/>
      <c r="AAL3" s="100"/>
      <c r="AAM3" s="100"/>
      <c r="AAN3" s="100"/>
      <c r="AAO3" s="100"/>
      <c r="AAP3" s="100"/>
      <c r="AAQ3" s="100"/>
      <c r="AAR3" s="100"/>
      <c r="AAS3" s="100"/>
      <c r="AAT3" s="100"/>
      <c r="AAU3" s="100"/>
      <c r="AAV3" s="100"/>
      <c r="AAW3" s="100"/>
      <c r="AAX3" s="100"/>
      <c r="AAY3" s="100"/>
      <c r="AAZ3" s="100"/>
      <c r="ABA3" s="100"/>
      <c r="ABB3" s="100"/>
      <c r="ABC3" s="100"/>
      <c r="ABD3" s="100"/>
      <c r="ABE3" s="100"/>
      <c r="ABF3" s="100"/>
      <c r="ABG3" s="100"/>
      <c r="ABH3" s="100"/>
      <c r="ABI3" s="100"/>
      <c r="ABJ3" s="100"/>
      <c r="ABK3" s="100"/>
      <c r="ABL3" s="100"/>
      <c r="ABM3" s="100"/>
      <c r="ABN3" s="100"/>
      <c r="ABO3" s="100"/>
      <c r="ABP3" s="100"/>
      <c r="ABQ3" s="100"/>
      <c r="ABR3" s="100"/>
      <c r="ABS3" s="100"/>
      <c r="ABT3" s="100"/>
      <c r="ABU3" s="100"/>
      <c r="ABV3" s="100"/>
      <c r="ABW3" s="100"/>
      <c r="ABX3" s="100"/>
      <c r="ABY3" s="100"/>
      <c r="ABZ3" s="100"/>
      <c r="ACA3" s="100"/>
      <c r="ACB3" s="100"/>
      <c r="ACC3" s="100"/>
      <c r="ACD3" s="100"/>
      <c r="ACE3" s="100"/>
      <c r="ACF3" s="100"/>
      <c r="ACG3" s="100"/>
      <c r="ACH3" s="100"/>
      <c r="ACI3" s="100"/>
      <c r="ACJ3" s="100"/>
      <c r="ACK3" s="100"/>
      <c r="ACL3" s="100"/>
      <c r="ACM3" s="100"/>
      <c r="ACN3" s="100"/>
      <c r="ACO3" s="100"/>
      <c r="ACP3" s="100"/>
      <c r="ACQ3" s="100"/>
      <c r="ACR3" s="100"/>
      <c r="ACS3" s="100"/>
      <c r="ACT3" s="100"/>
      <c r="ACU3" s="100"/>
      <c r="ACV3" s="100"/>
      <c r="ACW3" s="100"/>
      <c r="ACX3" s="100"/>
      <c r="ACY3" s="100"/>
      <c r="ACZ3" s="100"/>
      <c r="ADA3" s="100"/>
      <c r="ADB3" s="100"/>
      <c r="ADC3" s="100"/>
      <c r="ADD3" s="100"/>
      <c r="ADE3" s="100"/>
      <c r="ADF3" s="100"/>
      <c r="ADG3" s="100"/>
      <c r="ADH3" s="100"/>
      <c r="ADI3" s="100"/>
      <c r="ADJ3" s="100"/>
      <c r="ADK3" s="100"/>
      <c r="ADL3" s="100"/>
      <c r="ADM3" s="100"/>
      <c r="ADN3" s="100"/>
      <c r="ADO3" s="100"/>
      <c r="ADP3" s="100"/>
      <c r="ADQ3" s="100"/>
      <c r="ADR3" s="100"/>
      <c r="ADS3" s="100"/>
      <c r="ADT3" s="100"/>
      <c r="ADU3" s="100"/>
      <c r="ADV3" s="100"/>
      <c r="ADW3" s="100"/>
      <c r="ADX3" s="100"/>
      <c r="ADY3" s="100"/>
      <c r="ADZ3" s="100"/>
      <c r="AEA3" s="100"/>
      <c r="AEB3" s="100"/>
      <c r="AEC3" s="100"/>
      <c r="AED3" s="100"/>
      <c r="AEE3" s="100"/>
      <c r="AEF3" s="100"/>
      <c r="AEG3" s="100"/>
      <c r="AEH3" s="100"/>
      <c r="AEI3" s="100"/>
      <c r="AEJ3" s="100"/>
      <c r="AEK3" s="100"/>
      <c r="AEL3" s="100"/>
      <c r="AEM3" s="100"/>
      <c r="AEN3" s="100"/>
      <c r="AEO3" s="100"/>
      <c r="AEP3" s="100"/>
      <c r="AEQ3" s="100"/>
      <c r="AER3" s="100"/>
      <c r="AES3" s="100"/>
      <c r="AET3" s="100"/>
      <c r="AEU3" s="100"/>
      <c r="AEV3" s="100"/>
      <c r="AEW3" s="100"/>
      <c r="AEX3" s="100"/>
      <c r="AEY3" s="100"/>
      <c r="AEZ3" s="100"/>
      <c r="AFA3" s="100"/>
      <c r="AFB3" s="100"/>
      <c r="AFC3" s="100"/>
      <c r="AFD3" s="100"/>
      <c r="AFE3" s="100"/>
      <c r="AFF3" s="100"/>
      <c r="AFG3" s="100"/>
      <c r="AFH3" s="100"/>
      <c r="AFI3" s="100"/>
      <c r="AFJ3" s="100"/>
      <c r="AFK3" s="100"/>
      <c r="AFL3" s="100"/>
      <c r="AFM3" s="100"/>
      <c r="AFN3" s="100"/>
      <c r="AFO3" s="100"/>
      <c r="AFP3" s="100"/>
      <c r="AFQ3" s="100"/>
      <c r="AFR3" s="100"/>
      <c r="AFS3" s="100"/>
      <c r="AFT3" s="100"/>
      <c r="AFU3" s="100"/>
      <c r="AFV3" s="100"/>
      <c r="AFW3" s="100"/>
      <c r="AFX3" s="100"/>
      <c r="AFY3" s="100"/>
      <c r="AFZ3" s="100"/>
      <c r="AGA3" s="100"/>
      <c r="AGB3" s="100"/>
      <c r="AGC3" s="100"/>
      <c r="AGD3" s="100"/>
      <c r="AGE3" s="100"/>
      <c r="AGF3" s="100"/>
      <c r="AGG3" s="100"/>
      <c r="AGH3" s="100"/>
      <c r="AGI3" s="100"/>
      <c r="AGJ3" s="100"/>
      <c r="AGK3" s="100"/>
      <c r="AGL3" s="100"/>
      <c r="AGM3" s="100"/>
      <c r="AGN3" s="100"/>
      <c r="AGO3" s="100"/>
      <c r="AGP3" s="100"/>
      <c r="AGQ3" s="100"/>
      <c r="AGR3" s="100"/>
      <c r="AGS3" s="100"/>
      <c r="AGT3" s="100"/>
      <c r="AGU3" s="100"/>
      <c r="AGV3" s="100"/>
      <c r="AGW3" s="100"/>
      <c r="AGX3" s="100"/>
      <c r="AGY3" s="100"/>
      <c r="AGZ3" s="100"/>
      <c r="AHA3" s="100"/>
      <c r="AHB3" s="100"/>
      <c r="AHC3" s="100"/>
      <c r="AHD3" s="100"/>
      <c r="AHE3" s="100"/>
      <c r="AHF3" s="100"/>
      <c r="AHG3" s="100"/>
      <c r="AHH3" s="100"/>
      <c r="AHI3" s="100"/>
      <c r="AHJ3" s="100"/>
      <c r="AHK3" s="100"/>
      <c r="AHL3" s="100"/>
      <c r="AHM3" s="100"/>
      <c r="AHN3" s="100"/>
      <c r="AHO3" s="100"/>
      <c r="AHP3" s="100"/>
      <c r="AHQ3" s="100"/>
      <c r="AHR3" s="100"/>
      <c r="AHS3" s="100"/>
      <c r="AHT3" s="100"/>
      <c r="AHU3" s="100"/>
      <c r="AHV3" s="100"/>
      <c r="AHW3" s="100"/>
      <c r="AHX3" s="100"/>
      <c r="AHY3" s="100"/>
      <c r="AHZ3" s="100"/>
      <c r="AIA3" s="100"/>
      <c r="AIB3" s="100"/>
      <c r="AIC3" s="100"/>
      <c r="AID3" s="100"/>
      <c r="AIE3" s="100"/>
      <c r="AIF3" s="100"/>
      <c r="AIG3" s="100"/>
      <c r="AIH3" s="100"/>
      <c r="AII3" s="100"/>
      <c r="AIJ3" s="100"/>
      <c r="AIK3" s="100"/>
      <c r="AIL3" s="100"/>
      <c r="AIM3" s="100"/>
      <c r="AIN3" s="100"/>
      <c r="AIO3" s="100"/>
      <c r="AIP3" s="100"/>
      <c r="AIQ3" s="100"/>
      <c r="AIR3" s="100"/>
      <c r="AIS3" s="100"/>
      <c r="AIT3" s="100"/>
      <c r="AIU3" s="100"/>
      <c r="AIV3" s="100"/>
      <c r="AIW3" s="100"/>
      <c r="AIX3" s="100"/>
      <c r="AIY3" s="100"/>
      <c r="AIZ3" s="100"/>
      <c r="AJA3" s="100"/>
      <c r="AJB3" s="100"/>
      <c r="AJC3" s="100"/>
      <c r="AJD3" s="100"/>
      <c r="AJE3" s="100"/>
      <c r="AJF3" s="100"/>
      <c r="AJG3" s="100"/>
      <c r="AJH3" s="100"/>
      <c r="AJI3" s="100"/>
      <c r="AJJ3" s="100"/>
      <c r="AJK3" s="100"/>
      <c r="AJL3" s="100"/>
      <c r="AJM3" s="100"/>
      <c r="AJN3" s="100"/>
      <c r="AJO3" s="100"/>
      <c r="AJP3" s="100"/>
      <c r="AJQ3" s="100"/>
      <c r="AJR3" s="100"/>
      <c r="AJS3" s="100"/>
      <c r="AJT3" s="100"/>
      <c r="AJU3" s="100"/>
      <c r="AJV3" s="100"/>
      <c r="AJW3" s="100"/>
      <c r="AJX3" s="100"/>
      <c r="AJY3" s="100"/>
      <c r="AJZ3" s="100"/>
      <c r="AKA3" s="100"/>
      <c r="AKB3" s="100"/>
      <c r="AKC3" s="100"/>
      <c r="AKD3" s="100"/>
      <c r="AKE3" s="100"/>
      <c r="AKF3" s="100"/>
      <c r="AKG3" s="100"/>
      <c r="AKH3" s="100"/>
      <c r="AKI3" s="100"/>
      <c r="AKJ3" s="100"/>
      <c r="AKK3" s="100"/>
      <c r="AKL3" s="100"/>
      <c r="AKM3" s="100"/>
      <c r="AKN3" s="100"/>
      <c r="AKO3" s="100"/>
      <c r="AKP3" s="100"/>
      <c r="AKQ3" s="100"/>
      <c r="AKR3" s="100"/>
      <c r="AKS3" s="100"/>
      <c r="AKT3" s="100"/>
      <c r="AKU3" s="100"/>
      <c r="AKV3" s="100"/>
      <c r="AKW3" s="100"/>
      <c r="AKX3" s="100"/>
      <c r="AKY3" s="100"/>
      <c r="AKZ3" s="100"/>
      <c r="ALA3" s="100"/>
      <c r="ALB3" s="100"/>
      <c r="ALC3" s="100"/>
      <c r="ALD3" s="100"/>
      <c r="ALE3" s="100"/>
      <c r="ALF3" s="100"/>
      <c r="ALG3" s="100"/>
      <c r="ALH3" s="100"/>
      <c r="ALI3" s="100"/>
      <c r="ALJ3" s="100"/>
      <c r="ALK3" s="100"/>
      <c r="ALL3" s="100"/>
      <c r="ALM3" s="100"/>
      <c r="ALN3" s="100"/>
      <c r="ALO3" s="100"/>
      <c r="ALP3" s="100"/>
      <c r="ALQ3" s="100"/>
      <c r="ALR3" s="100"/>
      <c r="ALS3" s="100"/>
      <c r="ALT3" s="100"/>
      <c r="ALU3" s="100"/>
      <c r="ALV3" s="100"/>
      <c r="ALW3" s="100"/>
      <c r="ALX3" s="100"/>
      <c r="ALY3" s="100"/>
      <c r="ALZ3" s="100"/>
      <c r="AMA3" s="100"/>
      <c r="AMB3" s="100"/>
      <c r="AMC3" s="100"/>
      <c r="AMD3" s="100"/>
      <c r="AME3" s="100"/>
      <c r="AMF3" s="100"/>
      <c r="AMG3" s="100"/>
      <c r="AMH3" s="100"/>
      <c r="AMI3" s="100"/>
      <c r="AMJ3" s="100"/>
      <c r="AMK3" s="100"/>
      <c r="AML3" s="100"/>
      <c r="AMM3" s="100"/>
      <c r="AMN3" s="100"/>
      <c r="AMO3" s="100"/>
      <c r="AMP3" s="100"/>
      <c r="AMQ3" s="100"/>
      <c r="AMR3" s="100"/>
      <c r="AMS3" s="100"/>
      <c r="AMT3" s="100"/>
      <c r="AMU3" s="100"/>
      <c r="AMV3" s="100"/>
      <c r="AMW3" s="100"/>
      <c r="AMX3" s="100"/>
      <c r="AMY3" s="100"/>
      <c r="AMZ3" s="100"/>
      <c r="ANA3" s="100"/>
      <c r="ANB3" s="100"/>
      <c r="ANC3" s="100"/>
      <c r="AND3" s="100"/>
      <c r="ANE3" s="100"/>
    </row>
    <row r="4" spans="1:1045" ht="6.75" customHeight="1" x14ac:dyDescent="0.25">
      <c r="A4" s="14"/>
      <c r="I4" s="79"/>
      <c r="J4" s="89"/>
      <c r="K4" s="79"/>
      <c r="L4" s="9"/>
      <c r="M4" s="98"/>
      <c r="N4" s="9"/>
      <c r="O4" s="9"/>
      <c r="P4" s="98"/>
      <c r="Q4" s="9"/>
      <c r="R4" s="9"/>
      <c r="S4" s="98"/>
      <c r="T4" s="121"/>
      <c r="U4" s="123"/>
      <c r="V4" s="98"/>
      <c r="W4" s="9"/>
      <c r="X4" s="9"/>
      <c r="Y4" s="98"/>
      <c r="Z4" s="9"/>
      <c r="AA4" s="9"/>
      <c r="AB4" s="98"/>
      <c r="AC4" s="9"/>
      <c r="AD4" s="9"/>
      <c r="AE4" s="9"/>
      <c r="AF4" s="9"/>
      <c r="AG4" s="9"/>
    </row>
    <row r="5" spans="1:1045" x14ac:dyDescent="0.2">
      <c r="A5" s="147" t="s">
        <v>17</v>
      </c>
      <c r="B5" s="147"/>
      <c r="C5" s="147"/>
      <c r="D5" s="15"/>
      <c r="E5" s="16"/>
      <c r="F5" s="15">
        <v>613250.15899999999</v>
      </c>
      <c r="H5" s="80"/>
      <c r="I5" s="76">
        <v>613250.15899999999</v>
      </c>
      <c r="K5" s="80"/>
      <c r="L5" s="76">
        <v>613250.15899999999</v>
      </c>
      <c r="M5" s="77"/>
      <c r="N5" s="80"/>
      <c r="O5" s="76">
        <v>613250.15899999999</v>
      </c>
      <c r="P5" s="99"/>
      <c r="Q5" s="76"/>
      <c r="R5" s="76">
        <v>603250.15999999992</v>
      </c>
      <c r="S5" s="99"/>
      <c r="T5" s="76"/>
      <c r="U5" s="76">
        <v>565766.96</v>
      </c>
      <c r="V5" s="99"/>
      <c r="W5" s="76"/>
      <c r="X5" s="76">
        <v>562266.96</v>
      </c>
      <c r="Y5" s="99"/>
      <c r="Z5" s="76"/>
      <c r="AA5" s="76">
        <v>570649.96</v>
      </c>
      <c r="AB5" s="99"/>
      <c r="AC5" s="76"/>
      <c r="AD5" s="76">
        <v>574879.96</v>
      </c>
      <c r="AE5" s="76"/>
      <c r="AF5" s="9"/>
      <c r="AG5" s="9"/>
    </row>
    <row r="6" spans="1:1045" x14ac:dyDescent="0.2">
      <c r="A6" s="17"/>
      <c r="B6" s="147" t="s">
        <v>19</v>
      </c>
      <c r="C6" s="147"/>
      <c r="D6" s="16"/>
      <c r="E6" s="15">
        <v>483250.15899999999</v>
      </c>
      <c r="F6" s="15"/>
      <c r="H6" s="80">
        <v>483250.15899999999</v>
      </c>
      <c r="I6" s="76"/>
      <c r="K6" s="80">
        <v>483250.15899999999</v>
      </c>
      <c r="L6" s="76"/>
      <c r="M6" s="77"/>
      <c r="N6" s="80">
        <v>483250.15899999999</v>
      </c>
      <c r="O6" s="76"/>
      <c r="P6" s="99"/>
      <c r="Q6" s="76">
        <v>473250.16</v>
      </c>
      <c r="R6" s="76"/>
      <c r="S6" s="99"/>
      <c r="T6" s="76">
        <v>435766.95999999996</v>
      </c>
      <c r="U6" s="76"/>
      <c r="V6" s="99"/>
      <c r="W6" s="76">
        <v>432266.95999999996</v>
      </c>
      <c r="X6" s="76"/>
      <c r="Y6" s="99"/>
      <c r="Z6" s="76">
        <v>432266.96</v>
      </c>
      <c r="AA6" s="76"/>
      <c r="AB6" s="99"/>
      <c r="AC6" s="76">
        <v>432266.96</v>
      </c>
      <c r="AD6" s="76"/>
      <c r="AE6" s="76"/>
      <c r="AF6" s="9"/>
      <c r="AG6" s="10"/>
      <c r="AH6" s="9"/>
      <c r="AI6" s="9"/>
      <c r="AJ6" s="9"/>
      <c r="AK6" s="9"/>
      <c r="AL6" s="9"/>
    </row>
    <row r="7" spans="1:1045" x14ac:dyDescent="0.2">
      <c r="A7" s="17"/>
      <c r="B7" s="18" t="s">
        <v>20</v>
      </c>
      <c r="C7" s="18"/>
      <c r="D7" s="16"/>
      <c r="E7" s="19">
        <v>0</v>
      </c>
      <c r="F7" s="15"/>
      <c r="H7" s="80">
        <v>0</v>
      </c>
      <c r="I7" s="76"/>
      <c r="K7" s="80">
        <v>0</v>
      </c>
      <c r="L7" s="76"/>
      <c r="M7" s="77"/>
      <c r="N7" s="80">
        <v>0</v>
      </c>
      <c r="O7" s="76"/>
      <c r="P7" s="99"/>
      <c r="Q7" s="76">
        <v>0</v>
      </c>
      <c r="R7" s="76"/>
      <c r="S7" s="99"/>
      <c r="T7" s="76">
        <v>0</v>
      </c>
      <c r="U7" s="76"/>
      <c r="V7" s="99"/>
      <c r="W7" s="76">
        <v>0</v>
      </c>
      <c r="X7" s="76"/>
      <c r="Y7" s="99"/>
      <c r="Z7" s="76">
        <v>0</v>
      </c>
      <c r="AA7" s="76"/>
      <c r="AB7" s="99"/>
      <c r="AC7" s="76">
        <v>0</v>
      </c>
      <c r="AD7" s="76"/>
      <c r="AE7" s="76"/>
      <c r="AF7" s="9"/>
      <c r="AG7" s="10"/>
      <c r="AH7" s="9"/>
      <c r="AI7" s="9"/>
      <c r="AJ7" s="9"/>
      <c r="AK7" s="9"/>
      <c r="AL7" s="9"/>
    </row>
    <row r="8" spans="1:1045" x14ac:dyDescent="0.2">
      <c r="A8" s="17"/>
      <c r="B8" s="147" t="s">
        <v>21</v>
      </c>
      <c r="C8" s="147"/>
      <c r="D8" s="16"/>
      <c r="E8" s="19">
        <v>130000</v>
      </c>
      <c r="F8" s="15"/>
      <c r="H8" s="80">
        <v>130000</v>
      </c>
      <c r="I8" s="76"/>
      <c r="K8" s="80">
        <v>130000</v>
      </c>
      <c r="L8" s="76"/>
      <c r="M8" s="77"/>
      <c r="N8" s="80">
        <v>130000</v>
      </c>
      <c r="O8" s="76"/>
      <c r="P8" s="99"/>
      <c r="Q8" s="76">
        <v>130000</v>
      </c>
      <c r="R8" s="76"/>
      <c r="S8" s="99"/>
      <c r="T8" s="76">
        <v>130000</v>
      </c>
      <c r="U8" s="76"/>
      <c r="V8" s="99"/>
      <c r="W8" s="76">
        <v>130000</v>
      </c>
      <c r="X8" s="76"/>
      <c r="Y8" s="99"/>
      <c r="Z8" s="76">
        <v>138383</v>
      </c>
      <c r="AA8" s="76"/>
      <c r="AB8" s="99"/>
      <c r="AC8" s="76">
        <v>142613</v>
      </c>
      <c r="AD8" s="76"/>
      <c r="AE8" s="76"/>
      <c r="AF8" s="9"/>
      <c r="AG8" s="9"/>
      <c r="AH8" s="9"/>
      <c r="AI8" s="9"/>
      <c r="AJ8" s="9"/>
      <c r="AK8" s="9"/>
      <c r="AL8" s="9"/>
    </row>
    <row r="9" spans="1:1045" x14ac:dyDescent="0.2">
      <c r="A9" s="17"/>
      <c r="B9" s="133" t="s">
        <v>209</v>
      </c>
      <c r="C9" s="132"/>
      <c r="D9" s="16"/>
      <c r="E9" s="19"/>
      <c r="F9" s="15"/>
      <c r="H9" s="80"/>
      <c r="I9" s="76"/>
      <c r="K9" s="80"/>
      <c r="L9" s="76"/>
      <c r="M9" s="77"/>
      <c r="N9" s="80"/>
      <c r="O9" s="76"/>
      <c r="P9" s="99"/>
      <c r="Q9" s="76"/>
      <c r="R9" s="76"/>
      <c r="S9" s="99"/>
      <c r="T9" s="76"/>
      <c r="U9" s="76"/>
      <c r="V9" s="99"/>
      <c r="W9" s="76"/>
      <c r="X9" s="76"/>
      <c r="Y9" s="99"/>
      <c r="Z9" s="76"/>
      <c r="AA9" s="76"/>
      <c r="AB9" s="99"/>
      <c r="AC9" s="79">
        <v>4230</v>
      </c>
      <c r="AD9" s="76"/>
      <c r="AE9" s="76"/>
      <c r="AF9" s="9"/>
      <c r="AG9" s="9"/>
      <c r="AH9" s="9"/>
      <c r="AI9" s="9"/>
      <c r="AJ9" s="9"/>
      <c r="AK9" s="9"/>
      <c r="AL9" s="9"/>
    </row>
    <row r="10" spans="1:1045" x14ac:dyDescent="0.2">
      <c r="A10" s="18" t="s">
        <v>173</v>
      </c>
      <c r="B10" s="84"/>
      <c r="C10" s="84"/>
      <c r="D10" s="16"/>
      <c r="E10" s="19"/>
      <c r="F10" s="15"/>
      <c r="H10" s="80">
        <v>34600</v>
      </c>
      <c r="I10" s="76">
        <v>34600</v>
      </c>
      <c r="K10" s="80">
        <v>34600</v>
      </c>
      <c r="L10" s="76">
        <v>34600</v>
      </c>
      <c r="M10" s="77"/>
      <c r="N10" s="80">
        <v>34600</v>
      </c>
      <c r="O10" s="76">
        <v>34600</v>
      </c>
      <c r="P10" s="99"/>
      <c r="Q10" s="76">
        <v>34600</v>
      </c>
      <c r="R10" s="76">
        <v>34600</v>
      </c>
      <c r="S10" s="99"/>
      <c r="T10" s="76">
        <v>34600</v>
      </c>
      <c r="U10" s="76">
        <v>34600</v>
      </c>
      <c r="V10" s="99"/>
      <c r="W10" s="76">
        <v>34600</v>
      </c>
      <c r="X10" s="76">
        <v>34600</v>
      </c>
      <c r="Y10" s="99"/>
      <c r="Z10" s="76">
        <v>34600</v>
      </c>
      <c r="AA10" s="76">
        <v>34600</v>
      </c>
      <c r="AB10" s="99"/>
      <c r="AC10" s="76">
        <v>34600</v>
      </c>
      <c r="AD10" s="76">
        <v>34600</v>
      </c>
      <c r="AE10" s="76"/>
      <c r="AF10" s="9"/>
      <c r="AG10" s="9"/>
      <c r="AH10" s="9"/>
      <c r="AI10" s="9"/>
      <c r="AJ10" s="9"/>
      <c r="AK10" s="9"/>
      <c r="AL10" s="9"/>
    </row>
    <row r="11" spans="1:1045" x14ac:dyDescent="0.2">
      <c r="A11" s="147" t="s">
        <v>22</v>
      </c>
      <c r="B11" s="147"/>
      <c r="C11" s="147"/>
      <c r="D11" s="16"/>
      <c r="E11" s="16"/>
      <c r="F11" s="15">
        <v>613250.15899999999</v>
      </c>
      <c r="H11" s="80"/>
      <c r="I11" s="76">
        <v>647850.15899999999</v>
      </c>
      <c r="K11" s="80"/>
      <c r="L11" s="76">
        <v>647850.15899999999</v>
      </c>
      <c r="M11" s="77"/>
      <c r="N11" s="80"/>
      <c r="O11" s="76">
        <v>637850.15899999999</v>
      </c>
      <c r="P11" s="99"/>
      <c r="Q11" s="76"/>
      <c r="R11" s="76">
        <v>637850.16</v>
      </c>
      <c r="S11" s="99"/>
      <c r="T11" s="76"/>
      <c r="U11" s="76">
        <v>600366.95900000003</v>
      </c>
      <c r="V11" s="99"/>
      <c r="W11" s="76"/>
      <c r="X11" s="76">
        <v>596866.95900000003</v>
      </c>
      <c r="Y11" s="99"/>
      <c r="Z11" s="76"/>
      <c r="AA11" s="76">
        <v>605249.95900000003</v>
      </c>
      <c r="AB11" s="99"/>
      <c r="AC11" s="76"/>
      <c r="AD11" s="76">
        <v>609479.96000000008</v>
      </c>
      <c r="AE11" s="76"/>
      <c r="AF11" s="12"/>
      <c r="AG11" s="9"/>
      <c r="AH11" s="9"/>
      <c r="AI11" s="9"/>
      <c r="AJ11" s="9"/>
      <c r="AK11" s="9"/>
      <c r="AL11" s="9"/>
    </row>
    <row r="12" spans="1:1045" x14ac:dyDescent="0.2">
      <c r="A12" s="17"/>
      <c r="B12" s="147" t="s">
        <v>3</v>
      </c>
      <c r="C12" s="147"/>
      <c r="D12" s="16"/>
      <c r="E12" s="15">
        <v>13000</v>
      </c>
      <c r="F12" s="15"/>
      <c r="H12" s="80">
        <v>15000</v>
      </c>
      <c r="I12" s="76"/>
      <c r="K12" s="80">
        <v>15000</v>
      </c>
      <c r="L12" s="76"/>
      <c r="M12" s="77"/>
      <c r="N12" s="80">
        <v>15000</v>
      </c>
      <c r="O12" s="76"/>
      <c r="P12" s="99"/>
      <c r="Q12" s="76">
        <v>15000</v>
      </c>
      <c r="R12" s="76"/>
      <c r="S12" s="99"/>
      <c r="T12" s="76">
        <v>12000</v>
      </c>
      <c r="U12" s="76"/>
      <c r="V12" s="99"/>
      <c r="W12" s="76">
        <v>12000</v>
      </c>
      <c r="X12" s="76"/>
      <c r="Y12" s="99"/>
      <c r="Z12" s="76">
        <v>12000</v>
      </c>
      <c r="AA12" s="76"/>
      <c r="AB12" s="99"/>
      <c r="AC12" s="76">
        <v>14000</v>
      </c>
      <c r="AD12" s="76"/>
      <c r="AE12" s="76"/>
      <c r="AF12" s="9"/>
      <c r="AG12" s="9"/>
      <c r="AH12" s="9"/>
      <c r="AI12" s="9"/>
      <c r="AJ12" s="9"/>
      <c r="AK12" s="9"/>
      <c r="AL12" s="9"/>
    </row>
    <row r="13" spans="1:1045" x14ac:dyDescent="0.2">
      <c r="A13" s="17"/>
      <c r="B13" s="17"/>
      <c r="C13" s="21" t="s">
        <v>23</v>
      </c>
      <c r="D13" s="16">
        <v>3000</v>
      </c>
      <c r="E13" s="16"/>
      <c r="F13" s="15"/>
      <c r="G13" s="77">
        <v>3000</v>
      </c>
      <c r="J13" s="77">
        <v>3000</v>
      </c>
      <c r="L13" s="78"/>
      <c r="M13" s="77">
        <v>3000</v>
      </c>
      <c r="N13" s="78"/>
      <c r="O13" s="78"/>
      <c r="P13" s="77">
        <v>3000</v>
      </c>
      <c r="Q13" s="78"/>
      <c r="R13" s="78"/>
      <c r="S13" s="77">
        <v>3000</v>
      </c>
      <c r="T13" s="78"/>
      <c r="U13" s="78"/>
      <c r="V13" s="77">
        <v>3000</v>
      </c>
      <c r="W13" s="78"/>
      <c r="X13" s="78"/>
      <c r="Y13" s="77">
        <v>3000</v>
      </c>
      <c r="Z13" s="78"/>
      <c r="AA13" s="78"/>
      <c r="AB13" s="77">
        <v>1900</v>
      </c>
      <c r="AC13" s="78"/>
      <c r="AD13" s="78"/>
      <c r="AE13" s="79"/>
      <c r="AF13" s="9"/>
      <c r="AG13" s="9"/>
      <c r="AH13" s="9"/>
      <c r="AI13" s="9"/>
      <c r="AJ13" s="9"/>
      <c r="AK13" s="9"/>
      <c r="AL13" s="9"/>
    </row>
    <row r="14" spans="1:1045" x14ac:dyDescent="0.2">
      <c r="A14" s="17"/>
      <c r="B14" s="17"/>
      <c r="C14" s="21" t="s">
        <v>24</v>
      </c>
      <c r="D14" s="16">
        <v>3000</v>
      </c>
      <c r="E14" s="16"/>
      <c r="F14" s="15"/>
      <c r="G14" s="77">
        <v>3000</v>
      </c>
      <c r="J14" s="77">
        <v>3000</v>
      </c>
      <c r="L14" s="78"/>
      <c r="M14" s="77">
        <v>3000</v>
      </c>
      <c r="N14" s="78"/>
      <c r="O14" s="78"/>
      <c r="P14" s="77">
        <v>3000</v>
      </c>
      <c r="Q14" s="78"/>
      <c r="R14" s="78"/>
      <c r="S14" s="77">
        <v>3000</v>
      </c>
      <c r="T14" s="78"/>
      <c r="U14" s="78"/>
      <c r="V14" s="77">
        <v>3000</v>
      </c>
      <c r="W14" s="78"/>
      <c r="X14" s="78"/>
      <c r="Y14" s="77">
        <v>3000</v>
      </c>
      <c r="Z14" s="78"/>
      <c r="AA14" s="78"/>
      <c r="AB14" s="77">
        <v>3000</v>
      </c>
      <c r="AC14" s="78"/>
      <c r="AD14" s="78"/>
      <c r="AE14" s="79"/>
      <c r="AF14" s="9"/>
      <c r="AG14" s="9"/>
      <c r="AH14" s="9"/>
      <c r="AI14" s="9"/>
      <c r="AJ14" s="9"/>
      <c r="AK14" s="9"/>
      <c r="AL14" s="9"/>
    </row>
    <row r="15" spans="1:1045" x14ac:dyDescent="0.2">
      <c r="A15" s="17"/>
      <c r="B15" s="17"/>
      <c r="C15" s="21" t="s">
        <v>25</v>
      </c>
      <c r="D15" s="16">
        <v>3000</v>
      </c>
      <c r="E15" s="16"/>
      <c r="F15" s="15"/>
      <c r="G15" s="77">
        <v>5000</v>
      </c>
      <c r="J15" s="77">
        <v>5000</v>
      </c>
      <c r="L15" s="78"/>
      <c r="M15" s="77">
        <v>5000</v>
      </c>
      <c r="N15" s="78"/>
      <c r="O15" s="78"/>
      <c r="P15" s="77">
        <v>5000</v>
      </c>
      <c r="Q15" s="78"/>
      <c r="R15" s="78"/>
      <c r="S15" s="77">
        <v>5000</v>
      </c>
      <c r="T15" s="78"/>
      <c r="U15" s="78"/>
      <c r="V15" s="77">
        <v>5000</v>
      </c>
      <c r="W15" s="78"/>
      <c r="X15" s="78"/>
      <c r="Y15" s="77">
        <v>5000</v>
      </c>
      <c r="Z15" s="78"/>
      <c r="AA15" s="78"/>
      <c r="AB15" s="77">
        <v>5000</v>
      </c>
      <c r="AC15" s="78"/>
      <c r="AD15" s="78"/>
      <c r="AE15" s="79"/>
      <c r="AF15" s="9"/>
      <c r="AG15" s="9"/>
      <c r="AH15" s="9"/>
      <c r="AI15" s="9"/>
      <c r="AJ15" s="9"/>
      <c r="AK15" s="9"/>
      <c r="AL15" s="9"/>
    </row>
    <row r="16" spans="1:1045" x14ac:dyDescent="0.2">
      <c r="A16" s="17"/>
      <c r="B16" s="17"/>
      <c r="C16" s="21" t="s">
        <v>9</v>
      </c>
      <c r="D16" s="16">
        <v>4000</v>
      </c>
      <c r="E16" s="16"/>
      <c r="F16" s="15"/>
      <c r="G16" s="77">
        <v>4000</v>
      </c>
      <c r="J16" s="77">
        <v>4000</v>
      </c>
      <c r="L16" s="78"/>
      <c r="M16" s="77">
        <v>4000</v>
      </c>
      <c r="N16" s="78"/>
      <c r="O16" s="78"/>
      <c r="P16" s="77">
        <v>4000</v>
      </c>
      <c r="Q16" s="78"/>
      <c r="R16" s="78"/>
      <c r="S16" s="77">
        <v>1000</v>
      </c>
      <c r="T16" s="78"/>
      <c r="U16" s="78"/>
      <c r="V16" s="77">
        <v>1000</v>
      </c>
      <c r="W16" s="78"/>
      <c r="X16" s="78"/>
      <c r="Y16" s="77">
        <v>1000</v>
      </c>
      <c r="Z16" s="78"/>
      <c r="AA16" s="78"/>
      <c r="AB16" s="77">
        <v>4100</v>
      </c>
      <c r="AC16" s="78"/>
      <c r="AD16" s="78"/>
      <c r="AE16" s="79"/>
      <c r="AF16" s="9"/>
      <c r="AG16" s="9"/>
      <c r="AH16" s="9"/>
      <c r="AI16" s="9"/>
      <c r="AJ16" s="9"/>
      <c r="AK16" s="9"/>
      <c r="AL16" s="9"/>
    </row>
    <row r="17" spans="1:40" ht="15" x14ac:dyDescent="0.25">
      <c r="A17" s="17"/>
      <c r="B17" s="147" t="s">
        <v>26</v>
      </c>
      <c r="C17" s="147"/>
      <c r="D17" s="16"/>
      <c r="E17" s="15">
        <v>60000</v>
      </c>
      <c r="F17" s="15"/>
      <c r="H17" s="80">
        <v>60000</v>
      </c>
      <c r="K17" s="80">
        <v>60000</v>
      </c>
      <c r="L17" s="78"/>
      <c r="M17" s="77"/>
      <c r="N17" s="80">
        <v>60000</v>
      </c>
      <c r="O17" s="78"/>
      <c r="P17" s="77"/>
      <c r="Q17" s="80">
        <v>60000</v>
      </c>
      <c r="R17" s="78"/>
      <c r="S17" s="77"/>
      <c r="T17" s="80">
        <v>60000</v>
      </c>
      <c r="U17" s="78"/>
      <c r="V17" s="77"/>
      <c r="W17" s="80">
        <v>60000</v>
      </c>
      <c r="X17" s="78"/>
      <c r="Y17" s="77"/>
      <c r="Z17" s="80">
        <v>60000</v>
      </c>
      <c r="AA17" s="78"/>
      <c r="AB17" s="77"/>
      <c r="AC17" s="80">
        <v>60000</v>
      </c>
      <c r="AD17" s="78"/>
      <c r="AE17" s="79"/>
      <c r="AF17" s="9"/>
      <c r="AG17" s="9"/>
      <c r="AH17" s="9"/>
      <c r="AI17" s="9"/>
      <c r="AJ17" s="13"/>
      <c r="AK17" s="9"/>
      <c r="AL17" s="9"/>
    </row>
    <row r="18" spans="1:40" x14ac:dyDescent="0.2">
      <c r="A18" s="17"/>
      <c r="B18" s="17"/>
      <c r="C18" s="21" t="s">
        <v>86</v>
      </c>
      <c r="D18" s="16">
        <v>60000</v>
      </c>
      <c r="E18" s="16"/>
      <c r="F18" s="15"/>
      <c r="G18" s="77">
        <v>60000</v>
      </c>
      <c r="J18" s="77">
        <v>60000</v>
      </c>
      <c r="L18" s="78"/>
      <c r="M18" s="77">
        <v>60000</v>
      </c>
      <c r="N18" s="78"/>
      <c r="O18" s="78"/>
      <c r="P18" s="77">
        <v>60000</v>
      </c>
      <c r="Q18" s="78"/>
      <c r="R18" s="78"/>
      <c r="S18" s="77">
        <v>60000</v>
      </c>
      <c r="T18" s="78"/>
      <c r="U18" s="78"/>
      <c r="V18" s="77">
        <v>60000</v>
      </c>
      <c r="W18" s="78"/>
      <c r="X18" s="78"/>
      <c r="Y18" s="77">
        <v>60000</v>
      </c>
      <c r="Z18" s="78"/>
      <c r="AA18" s="78"/>
      <c r="AB18" s="77">
        <v>60000</v>
      </c>
      <c r="AC18" s="78"/>
      <c r="AD18" s="78"/>
      <c r="AE18" s="79"/>
      <c r="AF18" s="9"/>
      <c r="AG18" s="9"/>
      <c r="AH18" s="9"/>
      <c r="AI18" s="9"/>
      <c r="AJ18" s="9"/>
      <c r="AK18" s="9"/>
      <c r="AL18" s="9"/>
    </row>
    <row r="19" spans="1:40" x14ac:dyDescent="0.2">
      <c r="A19" s="17"/>
      <c r="B19" s="147" t="s">
        <v>28</v>
      </c>
      <c r="C19" s="147"/>
      <c r="D19" s="16"/>
      <c r="E19" s="15">
        <v>4000</v>
      </c>
      <c r="F19" s="15"/>
      <c r="H19" s="80">
        <v>12000</v>
      </c>
      <c r="K19" s="80">
        <v>12000</v>
      </c>
      <c r="L19" s="78"/>
      <c r="M19" s="77"/>
      <c r="N19" s="80">
        <v>12000</v>
      </c>
      <c r="O19" s="78"/>
      <c r="P19" s="77"/>
      <c r="Q19" s="80">
        <v>12000</v>
      </c>
      <c r="R19" s="78"/>
      <c r="S19" s="77"/>
      <c r="T19" s="80">
        <v>10000</v>
      </c>
      <c r="U19" s="78"/>
      <c r="V19" s="77"/>
      <c r="W19" s="80">
        <v>10000</v>
      </c>
      <c r="X19" s="78"/>
      <c r="Y19" s="77"/>
      <c r="Z19" s="80">
        <v>10000</v>
      </c>
      <c r="AA19" s="78"/>
      <c r="AB19" s="77"/>
      <c r="AC19" s="80">
        <v>10000</v>
      </c>
      <c r="AD19" s="78"/>
      <c r="AE19" s="78"/>
    </row>
    <row r="20" spans="1:40" x14ac:dyDescent="0.2">
      <c r="A20" s="17"/>
      <c r="B20" s="17"/>
      <c r="C20" s="21" t="s">
        <v>29</v>
      </c>
      <c r="D20" s="16">
        <v>4000</v>
      </c>
      <c r="E20" s="16"/>
      <c r="F20" s="15"/>
      <c r="G20" s="77">
        <v>12000</v>
      </c>
      <c r="J20" s="77">
        <v>12000</v>
      </c>
      <c r="L20" s="78"/>
      <c r="M20" s="77">
        <v>12000</v>
      </c>
      <c r="N20" s="78"/>
      <c r="O20" s="78"/>
      <c r="P20" s="77">
        <v>12000</v>
      </c>
      <c r="Q20" s="78"/>
      <c r="R20" s="78"/>
      <c r="S20" s="77">
        <v>10000</v>
      </c>
      <c r="T20" s="78"/>
      <c r="U20" s="78"/>
      <c r="V20" s="77">
        <v>10000</v>
      </c>
      <c r="W20" s="78"/>
      <c r="X20" s="78"/>
      <c r="Y20" s="77">
        <v>10000</v>
      </c>
      <c r="Z20" s="78"/>
      <c r="AA20" s="78"/>
      <c r="AB20" s="77">
        <v>10000</v>
      </c>
      <c r="AC20" s="78"/>
      <c r="AD20" s="78"/>
      <c r="AE20" s="78"/>
    </row>
    <row r="21" spans="1:40" x14ac:dyDescent="0.2">
      <c r="A21" s="17"/>
      <c r="B21" s="147" t="s">
        <v>31</v>
      </c>
      <c r="C21" s="147"/>
      <c r="D21" s="16"/>
      <c r="E21" s="15">
        <v>28279</v>
      </c>
      <c r="F21" s="15"/>
      <c r="H21" s="80">
        <v>28379</v>
      </c>
      <c r="K21" s="80">
        <v>28379</v>
      </c>
      <c r="L21" s="78"/>
      <c r="M21" s="77"/>
      <c r="N21" s="80">
        <v>28379</v>
      </c>
      <c r="O21" s="78"/>
      <c r="P21" s="77"/>
      <c r="Q21" s="80">
        <v>28379</v>
      </c>
      <c r="R21" s="78"/>
      <c r="S21" s="77"/>
      <c r="T21" s="80">
        <v>28379</v>
      </c>
      <c r="U21" s="78"/>
      <c r="V21" s="77"/>
      <c r="W21" s="80">
        <v>28379</v>
      </c>
      <c r="X21" s="78"/>
      <c r="Y21" s="77"/>
      <c r="Z21" s="80">
        <v>28379</v>
      </c>
      <c r="AA21" s="78"/>
      <c r="AB21" s="77"/>
      <c r="AC21" s="80">
        <v>31879</v>
      </c>
      <c r="AD21" s="78"/>
      <c r="AE21" s="78"/>
    </row>
    <row r="22" spans="1:40" x14ac:dyDescent="0.2">
      <c r="A22" s="17"/>
      <c r="B22" s="56"/>
      <c r="C22" s="21" t="s">
        <v>33</v>
      </c>
      <c r="D22" s="16">
        <v>4500</v>
      </c>
      <c r="E22" s="15"/>
      <c r="F22" s="15"/>
      <c r="G22" s="77">
        <v>4500</v>
      </c>
      <c r="J22" s="77">
        <v>4500</v>
      </c>
      <c r="L22" s="78"/>
      <c r="M22" s="77">
        <v>4500</v>
      </c>
      <c r="N22" s="78"/>
      <c r="O22" s="78"/>
      <c r="P22" s="77">
        <v>4500</v>
      </c>
      <c r="Q22" s="78"/>
      <c r="R22" s="78"/>
      <c r="S22" s="77">
        <v>4500</v>
      </c>
      <c r="T22" s="78"/>
      <c r="U22" s="78"/>
      <c r="V22" s="77">
        <v>4500</v>
      </c>
      <c r="W22" s="78"/>
      <c r="X22" s="78"/>
      <c r="Y22" s="77">
        <v>4500</v>
      </c>
      <c r="Z22" s="78"/>
      <c r="AA22" s="78"/>
      <c r="AB22" s="77">
        <v>4500</v>
      </c>
      <c r="AC22" s="78"/>
      <c r="AD22" s="78"/>
      <c r="AE22" s="78"/>
    </row>
    <row r="23" spans="1:40" x14ac:dyDescent="0.2">
      <c r="A23" s="17"/>
      <c r="B23" s="56"/>
      <c r="C23" s="21" t="s">
        <v>150</v>
      </c>
      <c r="D23" s="16">
        <v>16279</v>
      </c>
      <c r="E23" s="15"/>
      <c r="F23" s="15"/>
      <c r="G23" s="77">
        <v>16379</v>
      </c>
      <c r="J23" s="77">
        <v>16379</v>
      </c>
      <c r="L23" s="78"/>
      <c r="M23" s="77">
        <v>16379</v>
      </c>
      <c r="N23" s="78"/>
      <c r="O23" s="78"/>
      <c r="P23" s="77">
        <v>16379</v>
      </c>
      <c r="Q23" s="78"/>
      <c r="R23" s="78"/>
      <c r="S23" s="77">
        <v>16379</v>
      </c>
      <c r="T23" s="78"/>
      <c r="U23" s="78"/>
      <c r="V23" s="77">
        <v>16379</v>
      </c>
      <c r="W23" s="78"/>
      <c r="X23" s="78"/>
      <c r="Y23" s="77">
        <v>16379</v>
      </c>
      <c r="Z23" s="78"/>
      <c r="AA23" s="78"/>
      <c r="AB23" s="77">
        <v>16379</v>
      </c>
      <c r="AC23" s="78"/>
      <c r="AD23" s="78"/>
      <c r="AE23" s="78"/>
    </row>
    <row r="24" spans="1:40" x14ac:dyDescent="0.2">
      <c r="A24" s="17"/>
      <c r="B24" s="56"/>
      <c r="C24" s="21" t="s">
        <v>87</v>
      </c>
      <c r="D24" s="16">
        <v>1500</v>
      </c>
      <c r="E24" s="15"/>
      <c r="F24" s="15"/>
      <c r="G24" s="77">
        <v>1500</v>
      </c>
      <c r="J24" s="77">
        <v>1500</v>
      </c>
      <c r="L24" s="78"/>
      <c r="M24" s="77">
        <v>1500</v>
      </c>
      <c r="N24" s="78"/>
      <c r="O24" s="78"/>
      <c r="P24" s="77">
        <v>1500</v>
      </c>
      <c r="Q24" s="78"/>
      <c r="R24" s="78"/>
      <c r="S24" s="77">
        <v>1500</v>
      </c>
      <c r="T24" s="78"/>
      <c r="U24" s="78"/>
      <c r="V24" s="77">
        <v>1500</v>
      </c>
      <c r="W24" s="78"/>
      <c r="X24" s="78"/>
      <c r="Y24" s="77">
        <v>1500</v>
      </c>
      <c r="Z24" s="78"/>
      <c r="AA24" s="78"/>
      <c r="AB24" s="77">
        <v>1500</v>
      </c>
      <c r="AC24" s="78"/>
      <c r="AD24" s="78"/>
      <c r="AE24" s="78"/>
    </row>
    <row r="25" spans="1:40" x14ac:dyDescent="0.2">
      <c r="A25" s="17"/>
      <c r="B25" s="17"/>
      <c r="C25" s="21" t="s">
        <v>88</v>
      </c>
      <c r="D25" s="16">
        <v>1500</v>
      </c>
      <c r="E25" s="16"/>
      <c r="F25" s="15"/>
      <c r="G25" s="77">
        <v>1500</v>
      </c>
      <c r="J25" s="77">
        <v>1500</v>
      </c>
      <c r="L25" s="78"/>
      <c r="M25" s="77">
        <v>1500</v>
      </c>
      <c r="N25" s="78"/>
      <c r="O25" s="78"/>
      <c r="P25" s="77">
        <v>1500</v>
      </c>
      <c r="Q25" s="78"/>
      <c r="R25" s="78"/>
      <c r="S25" s="77">
        <v>1500</v>
      </c>
      <c r="T25" s="78"/>
      <c r="U25" s="78"/>
      <c r="V25" s="77">
        <v>1500</v>
      </c>
      <c r="W25" s="78"/>
      <c r="X25" s="78"/>
      <c r="Y25" s="77">
        <v>1500</v>
      </c>
      <c r="Z25" s="78"/>
      <c r="AA25" s="78"/>
      <c r="AB25" s="77">
        <v>1500</v>
      </c>
      <c r="AC25" s="78"/>
      <c r="AD25" s="78"/>
      <c r="AE25" s="78"/>
    </row>
    <row r="26" spans="1:40" x14ac:dyDescent="0.2">
      <c r="A26" s="17"/>
      <c r="B26" s="17"/>
      <c r="C26" s="21" t="s">
        <v>90</v>
      </c>
      <c r="D26" s="16">
        <v>2000</v>
      </c>
      <c r="E26" s="16"/>
      <c r="F26" s="15"/>
      <c r="G26" s="77">
        <v>2000</v>
      </c>
      <c r="J26" s="77">
        <v>2000</v>
      </c>
      <c r="L26" s="78"/>
      <c r="M26" s="77">
        <v>2000</v>
      </c>
      <c r="N26" s="78"/>
      <c r="O26" s="78"/>
      <c r="P26" s="77">
        <v>2000</v>
      </c>
      <c r="Q26" s="78"/>
      <c r="R26" s="78"/>
      <c r="S26" s="77">
        <v>2000</v>
      </c>
      <c r="T26" s="78"/>
      <c r="U26" s="78"/>
      <c r="V26" s="77">
        <v>2000</v>
      </c>
      <c r="W26" s="78"/>
      <c r="X26" s="78"/>
      <c r="Y26" s="77">
        <v>2000</v>
      </c>
      <c r="Z26" s="78"/>
      <c r="AA26" s="78"/>
      <c r="AB26" s="77">
        <v>5500</v>
      </c>
      <c r="AC26" s="78"/>
      <c r="AD26" s="78"/>
      <c r="AE26" s="78"/>
    </row>
    <row r="27" spans="1:40" x14ac:dyDescent="0.2">
      <c r="A27" s="17"/>
      <c r="B27" s="17"/>
      <c r="C27" s="21" t="s">
        <v>56</v>
      </c>
      <c r="D27" s="16">
        <v>2500</v>
      </c>
      <c r="E27" s="16"/>
      <c r="F27" s="15"/>
      <c r="G27" s="77">
        <v>2500</v>
      </c>
      <c r="J27" s="77">
        <v>2500</v>
      </c>
      <c r="L27" s="78"/>
      <c r="M27" s="77">
        <v>2500</v>
      </c>
      <c r="N27" s="78"/>
      <c r="O27" s="78"/>
      <c r="P27" s="77">
        <v>2500</v>
      </c>
      <c r="Q27" s="78"/>
      <c r="R27" s="78"/>
      <c r="S27" s="77">
        <v>2500</v>
      </c>
      <c r="T27" s="78"/>
      <c r="U27" s="78"/>
      <c r="V27" s="77">
        <v>2500</v>
      </c>
      <c r="W27" s="78"/>
      <c r="X27" s="78"/>
      <c r="Y27" s="77">
        <v>2500</v>
      </c>
      <c r="Z27" s="78"/>
      <c r="AA27" s="78"/>
      <c r="AB27" s="77">
        <v>2500</v>
      </c>
      <c r="AC27" s="78"/>
      <c r="AD27" s="78"/>
      <c r="AE27" s="78"/>
    </row>
    <row r="28" spans="1:40" x14ac:dyDescent="0.2">
      <c r="A28" s="17"/>
      <c r="B28" s="147" t="s">
        <v>37</v>
      </c>
      <c r="C28" s="147"/>
      <c r="D28" s="16"/>
      <c r="E28" s="15">
        <v>155600</v>
      </c>
      <c r="F28" s="15"/>
      <c r="H28" s="80">
        <v>180100</v>
      </c>
      <c r="K28" s="80">
        <v>180100</v>
      </c>
      <c r="L28" s="78"/>
      <c r="M28" s="77"/>
      <c r="N28" s="80">
        <v>170100</v>
      </c>
      <c r="O28" s="78"/>
      <c r="P28" s="77"/>
      <c r="Q28" s="80">
        <v>170100</v>
      </c>
      <c r="R28" s="78"/>
      <c r="S28" s="77"/>
      <c r="T28" s="80">
        <v>146000</v>
      </c>
      <c r="U28" s="78"/>
      <c r="V28" s="77"/>
      <c r="W28" s="80">
        <v>142500</v>
      </c>
      <c r="X28" s="78"/>
      <c r="Y28" s="77"/>
      <c r="Z28" s="80">
        <v>142500</v>
      </c>
      <c r="AA28" s="78"/>
      <c r="AB28" s="77"/>
      <c r="AC28" s="80">
        <v>142820</v>
      </c>
      <c r="AD28" s="78"/>
      <c r="AE28" s="78"/>
    </row>
    <row r="29" spans="1:40" x14ac:dyDescent="0.2">
      <c r="A29" s="17"/>
      <c r="B29" s="17"/>
      <c r="C29" s="21" t="s">
        <v>92</v>
      </c>
      <c r="D29" s="16">
        <v>27500</v>
      </c>
      <c r="E29" s="16"/>
      <c r="F29" s="15"/>
      <c r="G29" s="82">
        <v>35500</v>
      </c>
      <c r="J29" s="82">
        <v>35500</v>
      </c>
      <c r="L29" s="78"/>
      <c r="M29" s="82">
        <v>33500</v>
      </c>
      <c r="N29" s="78"/>
      <c r="O29" s="78"/>
      <c r="P29" s="77">
        <v>33500</v>
      </c>
      <c r="Q29" s="78"/>
      <c r="R29" s="78"/>
      <c r="S29" s="77">
        <v>24500</v>
      </c>
      <c r="T29" s="78"/>
      <c r="U29" s="78"/>
      <c r="V29" s="77">
        <v>23500</v>
      </c>
      <c r="W29" s="78"/>
      <c r="X29" s="78"/>
      <c r="Y29" s="77">
        <v>23500</v>
      </c>
      <c r="Z29" s="78"/>
      <c r="AA29" s="78"/>
      <c r="AB29" s="77">
        <v>23700</v>
      </c>
      <c r="AC29" s="78"/>
      <c r="AD29" s="78"/>
      <c r="AE29" s="78"/>
      <c r="AH29" s="3"/>
      <c r="AI29" s="3"/>
      <c r="AM29" s="3"/>
      <c r="AN29" s="3"/>
    </row>
    <row r="30" spans="1:40" x14ac:dyDescent="0.2">
      <c r="A30" s="17"/>
      <c r="B30" s="17"/>
      <c r="C30" s="21" t="s">
        <v>93</v>
      </c>
      <c r="D30" s="16">
        <v>88000</v>
      </c>
      <c r="E30" s="16"/>
      <c r="F30" s="29"/>
      <c r="G30" s="82">
        <v>103500</v>
      </c>
      <c r="H30" s="81"/>
      <c r="J30" s="82">
        <v>103500</v>
      </c>
      <c r="K30" s="81"/>
      <c r="L30" s="78"/>
      <c r="M30" s="82">
        <v>95500</v>
      </c>
      <c r="N30" s="81"/>
      <c r="O30" s="78"/>
      <c r="P30" s="77">
        <v>95500</v>
      </c>
      <c r="Q30" s="78"/>
      <c r="R30" s="78"/>
      <c r="S30" s="77">
        <v>80900</v>
      </c>
      <c r="T30" s="78"/>
      <c r="U30" s="78"/>
      <c r="V30" s="77">
        <v>80400</v>
      </c>
      <c r="W30" s="78"/>
      <c r="X30" s="78"/>
      <c r="Y30" s="77">
        <v>80400</v>
      </c>
      <c r="Z30" s="78"/>
      <c r="AA30" s="78"/>
      <c r="AB30" s="77">
        <v>82700</v>
      </c>
      <c r="AC30" s="78"/>
      <c r="AD30" s="78"/>
      <c r="AE30" s="78"/>
      <c r="AH30" s="3"/>
      <c r="AI30" s="3"/>
      <c r="AM30" s="3"/>
      <c r="AN30" s="3"/>
    </row>
    <row r="31" spans="1:40" x14ac:dyDescent="0.2">
      <c r="A31" s="17"/>
      <c r="B31" s="17"/>
      <c r="C31" s="21" t="s">
        <v>94</v>
      </c>
      <c r="D31" s="16">
        <v>4000</v>
      </c>
      <c r="E31" s="16"/>
      <c r="F31" s="29"/>
      <c r="G31" s="82">
        <v>4000</v>
      </c>
      <c r="H31" s="81"/>
      <c r="J31" s="82">
        <v>4000</v>
      </c>
      <c r="K31" s="81"/>
      <c r="L31" s="78"/>
      <c r="M31" s="82">
        <v>4000</v>
      </c>
      <c r="N31" s="81"/>
      <c r="O31" s="78"/>
      <c r="P31" s="77">
        <v>4000</v>
      </c>
      <c r="Q31" s="78"/>
      <c r="R31" s="78"/>
      <c r="S31" s="77">
        <v>1500</v>
      </c>
      <c r="T31" s="78"/>
      <c r="U31" s="78"/>
      <c r="V31" s="77">
        <v>1500</v>
      </c>
      <c r="W31" s="78"/>
      <c r="X31" s="78"/>
      <c r="Y31" s="77">
        <v>1500</v>
      </c>
      <c r="Z31" s="78"/>
      <c r="AA31" s="78"/>
      <c r="AB31" s="77">
        <v>1500</v>
      </c>
      <c r="AC31" s="78"/>
      <c r="AD31" s="78"/>
      <c r="AE31" s="78"/>
      <c r="AF31" s="157"/>
      <c r="AG31" s="158"/>
      <c r="AH31" s="158"/>
      <c r="AI31" s="3"/>
      <c r="AM31" s="3"/>
      <c r="AN31" s="3"/>
    </row>
    <row r="32" spans="1:40" x14ac:dyDescent="0.2">
      <c r="A32" s="17"/>
      <c r="B32" s="17"/>
      <c r="C32" s="21" t="s">
        <v>95</v>
      </c>
      <c r="D32" s="16">
        <v>32200</v>
      </c>
      <c r="E32" s="16"/>
      <c r="F32" s="29"/>
      <c r="G32" s="82">
        <v>33200</v>
      </c>
      <c r="H32" s="81"/>
      <c r="J32" s="82">
        <v>33200</v>
      </c>
      <c r="K32" s="81"/>
      <c r="L32" s="78"/>
      <c r="M32" s="82">
        <v>33200</v>
      </c>
      <c r="N32" s="81"/>
      <c r="O32" s="78"/>
      <c r="P32" s="77">
        <v>33200</v>
      </c>
      <c r="Q32" s="78"/>
      <c r="R32" s="78"/>
      <c r="S32" s="77">
        <v>35200</v>
      </c>
      <c r="T32" s="78"/>
      <c r="U32" s="78"/>
      <c r="V32" s="77">
        <v>33200</v>
      </c>
      <c r="W32" s="78"/>
      <c r="X32" s="78"/>
      <c r="Y32" s="77">
        <v>33200</v>
      </c>
      <c r="Z32" s="78"/>
      <c r="AA32" s="78"/>
      <c r="AB32" s="77">
        <v>31200</v>
      </c>
      <c r="AC32" s="78"/>
      <c r="AD32" s="78"/>
      <c r="AE32" s="78"/>
      <c r="AF32" s="98"/>
      <c r="AG32" s="9"/>
      <c r="AH32" s="9"/>
      <c r="AI32" s="3"/>
      <c r="AM32" s="3"/>
      <c r="AN32" s="3"/>
    </row>
    <row r="33" spans="1:35" x14ac:dyDescent="0.2">
      <c r="A33" s="17"/>
      <c r="B33" s="17"/>
      <c r="C33" s="21" t="s">
        <v>42</v>
      </c>
      <c r="D33" s="16">
        <v>3900</v>
      </c>
      <c r="E33" s="16"/>
      <c r="F33" s="15"/>
      <c r="G33" s="77">
        <v>3900</v>
      </c>
      <c r="I33" s="80"/>
      <c r="J33" s="77">
        <v>3900</v>
      </c>
      <c r="L33" s="80"/>
      <c r="M33" s="77">
        <v>3900</v>
      </c>
      <c r="N33" s="78"/>
      <c r="O33" s="80"/>
      <c r="P33" s="77">
        <v>3900</v>
      </c>
      <c r="Q33" s="80"/>
      <c r="R33" s="80"/>
      <c r="S33" s="77">
        <v>3900</v>
      </c>
      <c r="T33" s="80"/>
      <c r="U33" s="80"/>
      <c r="V33" s="77">
        <v>3900</v>
      </c>
      <c r="W33" s="80"/>
      <c r="X33" s="80"/>
      <c r="Y33" s="77">
        <v>3900</v>
      </c>
      <c r="Z33" s="80"/>
      <c r="AA33" s="80"/>
      <c r="AB33" s="77">
        <v>3720</v>
      </c>
      <c r="AC33" s="80"/>
      <c r="AD33" s="80"/>
      <c r="AE33" s="80"/>
      <c r="AF33" s="99"/>
      <c r="AG33" s="76"/>
      <c r="AH33" s="76"/>
      <c r="AI33" s="3"/>
    </row>
    <row r="34" spans="1:35" x14ac:dyDescent="0.2">
      <c r="A34" s="17"/>
      <c r="B34" s="147" t="s">
        <v>43</v>
      </c>
      <c r="C34" s="147"/>
      <c r="D34" s="16"/>
      <c r="E34" s="15">
        <v>280953</v>
      </c>
      <c r="F34" s="15"/>
      <c r="H34" s="80">
        <v>280953</v>
      </c>
      <c r="K34" s="80">
        <v>280953</v>
      </c>
      <c r="L34" s="78"/>
      <c r="M34" s="77"/>
      <c r="N34" s="80">
        <v>280953</v>
      </c>
      <c r="O34" s="78"/>
      <c r="P34" s="77"/>
      <c r="Q34" s="80">
        <v>280953</v>
      </c>
      <c r="R34" s="78"/>
      <c r="S34" s="77"/>
      <c r="T34" s="80">
        <v>273967</v>
      </c>
      <c r="U34" s="78"/>
      <c r="V34" s="77"/>
      <c r="W34" s="80">
        <v>273967</v>
      </c>
      <c r="X34" s="78"/>
      <c r="Y34" s="77"/>
      <c r="Z34" s="80">
        <v>280953</v>
      </c>
      <c r="AA34" s="78"/>
      <c r="AB34" s="77"/>
      <c r="AC34" s="80">
        <v>281283</v>
      </c>
      <c r="AD34" s="78"/>
      <c r="AE34" s="78"/>
      <c r="AF34" s="99"/>
      <c r="AG34" s="76"/>
      <c r="AH34" s="76"/>
    </row>
    <row r="35" spans="1:35" x14ac:dyDescent="0.2">
      <c r="A35" s="17"/>
      <c r="B35" s="147" t="s">
        <v>44</v>
      </c>
      <c r="C35" s="147"/>
      <c r="D35" s="16"/>
      <c r="E35" s="15">
        <v>58603.309000000001</v>
      </c>
      <c r="F35" s="15"/>
      <c r="H35" s="80">
        <v>58603.309000000001</v>
      </c>
      <c r="K35" s="80">
        <v>58603.309000000001</v>
      </c>
      <c r="L35" s="78"/>
      <c r="M35" s="77"/>
      <c r="N35" s="80">
        <v>58603.309000000001</v>
      </c>
      <c r="O35" s="78"/>
      <c r="P35" s="77"/>
      <c r="Q35" s="80">
        <v>58603.31</v>
      </c>
      <c r="R35" s="78"/>
      <c r="S35" s="77"/>
      <c r="T35" s="80">
        <v>57206.109000000004</v>
      </c>
      <c r="U35" s="78"/>
      <c r="V35" s="77"/>
      <c r="W35" s="80">
        <v>57206.109000000004</v>
      </c>
      <c r="X35" s="78"/>
      <c r="Y35" s="77"/>
      <c r="Z35" s="80">
        <v>58603.109000000004</v>
      </c>
      <c r="AA35" s="78"/>
      <c r="AB35" s="77"/>
      <c r="AC35" s="80">
        <v>56054.68</v>
      </c>
      <c r="AD35" s="78"/>
      <c r="AE35" s="78"/>
      <c r="AF35" s="99"/>
      <c r="AG35" s="76"/>
      <c r="AH35" s="76"/>
    </row>
    <row r="36" spans="1:35" x14ac:dyDescent="0.2">
      <c r="A36" s="17"/>
      <c r="B36" s="147" t="s">
        <v>1</v>
      </c>
      <c r="C36" s="147"/>
      <c r="D36" s="16"/>
      <c r="E36" s="15">
        <v>8314.85</v>
      </c>
      <c r="F36" s="15"/>
      <c r="H36" s="80">
        <v>8314.85</v>
      </c>
      <c r="K36" s="80">
        <v>8314.85</v>
      </c>
      <c r="L36" s="78"/>
      <c r="M36" s="77"/>
      <c r="N36" s="80">
        <v>8314.85</v>
      </c>
      <c r="O36" s="78"/>
      <c r="P36" s="77"/>
      <c r="Q36" s="80">
        <v>8314.85</v>
      </c>
      <c r="R36" s="78"/>
      <c r="S36" s="77"/>
      <c r="T36" s="80">
        <v>8314.85</v>
      </c>
      <c r="U36" s="78"/>
      <c r="V36" s="77"/>
      <c r="W36" s="80">
        <v>8314.85</v>
      </c>
      <c r="X36" s="78"/>
      <c r="Y36" s="77"/>
      <c r="Z36" s="80">
        <v>8314.85</v>
      </c>
      <c r="AA36" s="78"/>
      <c r="AB36" s="77"/>
      <c r="AC36" s="80">
        <v>8943.2800000000007</v>
      </c>
      <c r="AD36" s="78"/>
      <c r="AE36" s="78"/>
      <c r="AF36" s="99"/>
      <c r="AG36" s="76"/>
      <c r="AH36" s="76"/>
    </row>
    <row r="37" spans="1:35" ht="27.75" customHeight="1" x14ac:dyDescent="0.2">
      <c r="A37" s="17"/>
      <c r="B37" s="156" t="s">
        <v>96</v>
      </c>
      <c r="C37" s="156"/>
      <c r="D37" s="16"/>
      <c r="E37" s="15">
        <v>3000</v>
      </c>
      <c r="F37" s="15"/>
      <c r="H37" s="80">
        <v>3000</v>
      </c>
      <c r="K37" s="80">
        <v>3000</v>
      </c>
      <c r="L37" s="78"/>
      <c r="M37" s="77"/>
      <c r="N37" s="80">
        <v>3000</v>
      </c>
      <c r="O37" s="78"/>
      <c r="P37" s="77"/>
      <c r="Q37" s="80">
        <v>3000</v>
      </c>
      <c r="R37" s="78"/>
      <c r="S37" s="77"/>
      <c r="T37" s="80">
        <v>3000</v>
      </c>
      <c r="U37" s="78"/>
      <c r="V37" s="77"/>
      <c r="W37" s="80">
        <v>3000</v>
      </c>
      <c r="X37" s="78"/>
      <c r="Y37" s="77"/>
      <c r="Z37" s="80">
        <v>3000</v>
      </c>
      <c r="AA37" s="78"/>
      <c r="AB37" s="77"/>
      <c r="AC37" s="80">
        <v>3000</v>
      </c>
      <c r="AD37" s="78"/>
      <c r="AE37" s="78"/>
      <c r="AF37" s="99"/>
      <c r="AG37" s="76"/>
      <c r="AH37" s="76"/>
    </row>
    <row r="38" spans="1:35" x14ac:dyDescent="0.2">
      <c r="A38" s="17"/>
      <c r="B38" s="147" t="s">
        <v>46</v>
      </c>
      <c r="C38" s="147"/>
      <c r="D38" s="16"/>
      <c r="E38" s="15">
        <v>1500</v>
      </c>
      <c r="F38" s="15"/>
      <c r="H38" s="80">
        <v>1500</v>
      </c>
      <c r="K38" s="80">
        <v>1500</v>
      </c>
      <c r="L38" s="78"/>
      <c r="M38" s="77"/>
      <c r="N38" s="80">
        <v>1500</v>
      </c>
      <c r="O38" s="78"/>
      <c r="P38" s="77"/>
      <c r="Q38" s="80">
        <v>1500</v>
      </c>
      <c r="R38" s="78"/>
      <c r="S38" s="77"/>
      <c r="T38" s="80">
        <v>1500</v>
      </c>
      <c r="U38" s="78"/>
      <c r="V38" s="77"/>
      <c r="W38" s="80">
        <v>1500</v>
      </c>
      <c r="X38" s="78"/>
      <c r="Y38" s="77"/>
      <c r="Z38" s="80">
        <v>1500</v>
      </c>
      <c r="AA38" s="78"/>
      <c r="AB38" s="77"/>
      <c r="AC38" s="80">
        <v>1500</v>
      </c>
      <c r="AD38" s="78"/>
      <c r="AE38" s="78"/>
      <c r="AF38" s="99"/>
      <c r="AG38" s="76"/>
      <c r="AH38" s="76"/>
    </row>
    <row r="39" spans="1:35" x14ac:dyDescent="0.2">
      <c r="A39" s="17"/>
      <c r="B39" s="56" t="s">
        <v>135</v>
      </c>
      <c r="C39" s="56"/>
      <c r="D39" s="16"/>
      <c r="E39" s="15">
        <v>0</v>
      </c>
      <c r="F39" s="15"/>
      <c r="H39" s="80">
        <v>0</v>
      </c>
      <c r="K39" s="80">
        <v>0</v>
      </c>
      <c r="L39" s="78"/>
      <c r="M39" s="77"/>
      <c r="N39" s="80">
        <v>0</v>
      </c>
      <c r="O39" s="78"/>
      <c r="P39" s="77"/>
      <c r="Q39" s="80">
        <v>0</v>
      </c>
      <c r="R39" s="78"/>
      <c r="S39" s="77"/>
      <c r="T39" s="80">
        <v>0</v>
      </c>
      <c r="U39" s="78"/>
      <c r="V39" s="77"/>
      <c r="W39" s="80">
        <v>0</v>
      </c>
      <c r="X39" s="78"/>
      <c r="Y39" s="77"/>
      <c r="Z39" s="80">
        <v>0</v>
      </c>
      <c r="AA39" s="78"/>
      <c r="AB39" s="77"/>
      <c r="AC39" s="80">
        <v>0</v>
      </c>
      <c r="AD39" s="78"/>
      <c r="AE39" s="78"/>
      <c r="AF39" s="99"/>
      <c r="AG39" s="76"/>
      <c r="AH39" s="76"/>
    </row>
    <row r="40" spans="1:35" x14ac:dyDescent="0.2">
      <c r="D40" s="3"/>
      <c r="E40" s="3"/>
      <c r="F40" s="3"/>
      <c r="G40" s="94"/>
      <c r="H40" s="94"/>
      <c r="I40" s="94"/>
      <c r="J40" s="94"/>
      <c r="AF40" s="77"/>
      <c r="AG40" s="78"/>
      <c r="AH40" s="78"/>
    </row>
    <row r="41" spans="1:35" x14ac:dyDescent="0.2">
      <c r="A41" s="65" t="s">
        <v>47</v>
      </c>
      <c r="D41" s="65" t="s">
        <v>213</v>
      </c>
      <c r="G41" s="94"/>
      <c r="H41" s="94"/>
      <c r="I41" s="94"/>
      <c r="J41" s="94"/>
      <c r="AF41" s="77"/>
      <c r="AG41" s="78"/>
      <c r="AH41" s="78"/>
    </row>
    <row r="42" spans="1:35" x14ac:dyDescent="0.2">
      <c r="A42" s="65" t="s">
        <v>48</v>
      </c>
      <c r="D42" s="65" t="s">
        <v>212</v>
      </c>
      <c r="G42" s="94"/>
      <c r="H42" s="94"/>
      <c r="I42" s="94"/>
      <c r="J42" s="94"/>
      <c r="AF42" s="77"/>
      <c r="AG42" s="78"/>
      <c r="AH42" s="78"/>
    </row>
    <row r="43" spans="1:35" x14ac:dyDescent="0.2">
      <c r="G43" s="94"/>
      <c r="H43" s="94"/>
      <c r="I43" s="94"/>
      <c r="J43" s="94"/>
      <c r="AF43" s="77"/>
      <c r="AG43" s="78"/>
      <c r="AH43" s="78"/>
    </row>
    <row r="44" spans="1:35" x14ac:dyDescent="0.2">
      <c r="G44" s="94"/>
      <c r="H44" s="94"/>
      <c r="I44" s="94"/>
      <c r="J44" s="94"/>
      <c r="AF44" s="77"/>
      <c r="AG44" s="80"/>
      <c r="AH44" s="78"/>
    </row>
    <row r="45" spans="1:35" x14ac:dyDescent="0.2">
      <c r="G45" s="94"/>
      <c r="H45" s="94"/>
      <c r="I45" s="94"/>
      <c r="J45" s="94"/>
      <c r="AF45" s="77"/>
      <c r="AG45" s="78"/>
      <c r="AH45" s="78"/>
    </row>
    <row r="46" spans="1:35" x14ac:dyDescent="0.2">
      <c r="G46" s="94"/>
      <c r="H46" s="94"/>
      <c r="I46" s="94"/>
      <c r="J46" s="94"/>
      <c r="AF46" s="77"/>
      <c r="AG46" s="80"/>
      <c r="AH46" s="78"/>
    </row>
    <row r="47" spans="1:35" x14ac:dyDescent="0.2">
      <c r="G47" s="94"/>
      <c r="H47" s="94"/>
      <c r="I47" s="94"/>
      <c r="J47" s="94"/>
      <c r="AF47" s="77"/>
      <c r="AG47" s="78"/>
      <c r="AH47" s="78"/>
    </row>
    <row r="48" spans="1:35" x14ac:dyDescent="0.2">
      <c r="G48" s="94"/>
      <c r="H48" s="94"/>
      <c r="I48" s="94"/>
      <c r="J48" s="94"/>
      <c r="AF48" s="77"/>
      <c r="AG48" s="80"/>
      <c r="AH48" s="78"/>
    </row>
    <row r="49" spans="7:34" x14ac:dyDescent="0.2">
      <c r="G49" s="94"/>
      <c r="H49" s="94"/>
      <c r="I49" s="94"/>
      <c r="J49" s="94"/>
      <c r="AF49" s="77"/>
      <c r="AG49" s="78"/>
      <c r="AH49" s="78"/>
    </row>
    <row r="50" spans="7:34" x14ac:dyDescent="0.2">
      <c r="G50" s="94"/>
      <c r="H50" s="94"/>
      <c r="I50" s="94"/>
      <c r="J50" s="94"/>
      <c r="AF50" s="77"/>
      <c r="AG50" s="78"/>
      <c r="AH50" s="78"/>
    </row>
    <row r="51" spans="7:34" x14ac:dyDescent="0.2">
      <c r="G51" s="94"/>
      <c r="H51" s="94"/>
      <c r="I51" s="94"/>
      <c r="J51" s="94"/>
      <c r="AF51" s="77"/>
      <c r="AG51" s="78"/>
      <c r="AH51" s="78"/>
    </row>
    <row r="52" spans="7:34" x14ac:dyDescent="0.2">
      <c r="G52" s="94"/>
      <c r="H52" s="94"/>
      <c r="I52" s="94"/>
      <c r="J52" s="94"/>
      <c r="AF52" s="77"/>
      <c r="AG52" s="78"/>
      <c r="AH52" s="78"/>
    </row>
    <row r="53" spans="7:34" x14ac:dyDescent="0.2">
      <c r="G53" s="94"/>
      <c r="H53" s="94"/>
      <c r="I53" s="94"/>
      <c r="J53" s="94"/>
      <c r="AF53" s="77"/>
      <c r="AG53" s="78"/>
      <c r="AH53" s="78"/>
    </row>
    <row r="54" spans="7:34" x14ac:dyDescent="0.2">
      <c r="G54" s="94"/>
      <c r="H54" s="94"/>
      <c r="I54" s="94"/>
      <c r="J54" s="94"/>
      <c r="AF54" s="77"/>
      <c r="AG54" s="78"/>
      <c r="AH54" s="78"/>
    </row>
    <row r="55" spans="7:34" x14ac:dyDescent="0.2">
      <c r="G55" s="94"/>
      <c r="H55" s="94"/>
      <c r="I55" s="94"/>
      <c r="J55" s="94"/>
      <c r="AF55" s="77"/>
      <c r="AG55" s="80"/>
      <c r="AH55" s="78"/>
    </row>
    <row r="56" spans="7:34" x14ac:dyDescent="0.2">
      <c r="AF56" s="77"/>
      <c r="AG56" s="78"/>
      <c r="AH56" s="78"/>
    </row>
    <row r="57" spans="7:34" x14ac:dyDescent="0.2">
      <c r="AF57" s="77"/>
      <c r="AG57" s="78"/>
      <c r="AH57" s="78"/>
    </row>
    <row r="58" spans="7:34" x14ac:dyDescent="0.2">
      <c r="AF58" s="77"/>
      <c r="AG58" s="78"/>
      <c r="AH58" s="78"/>
    </row>
    <row r="59" spans="7:34" x14ac:dyDescent="0.2">
      <c r="AF59" s="77"/>
      <c r="AG59" s="78"/>
      <c r="AH59" s="78"/>
    </row>
    <row r="60" spans="7:34" x14ac:dyDescent="0.2">
      <c r="AF60" s="77"/>
      <c r="AG60" s="80"/>
      <c r="AH60" s="80"/>
    </row>
    <row r="61" spans="7:34" x14ac:dyDescent="0.2">
      <c r="AF61" s="77"/>
      <c r="AG61" s="80"/>
      <c r="AH61" s="78"/>
    </row>
    <row r="62" spans="7:34" x14ac:dyDescent="0.2">
      <c r="AF62" s="77"/>
      <c r="AG62" s="80"/>
      <c r="AH62" s="78"/>
    </row>
    <row r="63" spans="7:34" x14ac:dyDescent="0.2">
      <c r="AF63" s="77"/>
      <c r="AG63" s="80"/>
      <c r="AH63" s="78"/>
    </row>
    <row r="64" spans="7:34" x14ac:dyDescent="0.2">
      <c r="AF64" s="77"/>
      <c r="AG64" s="80"/>
      <c r="AH64" s="78"/>
    </row>
    <row r="65" spans="32:34" x14ac:dyDescent="0.2">
      <c r="AF65" s="77"/>
      <c r="AG65" s="80"/>
      <c r="AH65" s="78"/>
    </row>
    <row r="66" spans="32:34" x14ac:dyDescent="0.2">
      <c r="AF66" s="77"/>
      <c r="AG66" s="80"/>
      <c r="AH66" s="78"/>
    </row>
  </sheetData>
  <mergeCells count="25">
    <mergeCell ref="A2:AD2"/>
    <mergeCell ref="AF31:AH31"/>
    <mergeCell ref="V3:X3"/>
    <mergeCell ref="M3:O3"/>
    <mergeCell ref="J3:L3"/>
    <mergeCell ref="G3:I3"/>
    <mergeCell ref="P3:R3"/>
    <mergeCell ref="S3:U3"/>
    <mergeCell ref="Y3:AA3"/>
    <mergeCell ref="AB3:AD3"/>
    <mergeCell ref="A11:C11"/>
    <mergeCell ref="A3:F3"/>
    <mergeCell ref="A5:C5"/>
    <mergeCell ref="B6:C6"/>
    <mergeCell ref="B8:C8"/>
    <mergeCell ref="B38:C38"/>
    <mergeCell ref="B12:C12"/>
    <mergeCell ref="B17:C17"/>
    <mergeCell ref="B19:C19"/>
    <mergeCell ref="B21:C21"/>
    <mergeCell ref="B28:C28"/>
    <mergeCell ref="B34:C34"/>
    <mergeCell ref="B35:C35"/>
    <mergeCell ref="B36:C36"/>
    <mergeCell ref="B37:C37"/>
  </mergeCells>
  <pageMargins left="0.25" right="0.25" top="0.75" bottom="0.75" header="0.3" footer="0.3"/>
  <pageSetup paperSize="9" scale="1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P101"/>
  <sheetViews>
    <sheetView workbookViewId="0">
      <selection activeCell="D54" sqref="D54:D55"/>
    </sheetView>
  </sheetViews>
  <sheetFormatPr defaultRowHeight="14.25" x14ac:dyDescent="0.2"/>
  <cols>
    <col min="1" max="1" width="3.625" style="1" customWidth="1"/>
    <col min="2" max="2" width="5.625" style="1" customWidth="1"/>
    <col min="3" max="3" width="29.625" style="1" customWidth="1"/>
    <col min="4" max="4" width="8.125" style="1" customWidth="1"/>
    <col min="5" max="5" width="9.375" style="1" customWidth="1"/>
    <col min="6" max="6" width="8.875" style="82" customWidth="1"/>
    <col min="7" max="7" width="8.875" style="78" customWidth="1"/>
    <col min="8" max="8" width="8.375" style="90" customWidth="1"/>
    <col min="9" max="9" width="9.875" style="1" customWidth="1"/>
    <col min="10" max="10" width="8.375" style="1" customWidth="1"/>
    <col min="11" max="11" width="10.125" style="1" customWidth="1"/>
    <col min="12" max="12" width="10.125" style="7" customWidth="1"/>
    <col min="13" max="13" width="10.125" style="1" customWidth="1"/>
    <col min="14" max="15" width="10.125" style="1" hidden="1" customWidth="1"/>
    <col min="16" max="16" width="9.5" style="7" hidden="1" customWidth="1"/>
    <col min="17" max="17" width="11" style="7" hidden="1" customWidth="1"/>
    <col min="18" max="19" width="11" style="7" customWidth="1"/>
    <col min="20" max="21" width="11.5" style="1" customWidth="1"/>
    <col min="22" max="22" width="17.125" style="1" customWidth="1"/>
    <col min="23" max="24" width="11.5" style="1" customWidth="1"/>
    <col min="25" max="25" width="17.625" style="1" customWidth="1"/>
    <col min="26" max="26" width="11.5" style="1" customWidth="1"/>
    <col min="27" max="1030" width="9.5" style="1" customWidth="1"/>
  </cols>
  <sheetData>
    <row r="1" spans="1:1030" x14ac:dyDescent="0.2">
      <c r="F1" s="96"/>
      <c r="H1" s="95"/>
      <c r="Q1" s="120"/>
      <c r="R1" s="120"/>
      <c r="S1" s="120"/>
      <c r="U1" s="120" t="s">
        <v>190</v>
      </c>
    </row>
    <row r="2" spans="1:1030" x14ac:dyDescent="0.2">
      <c r="A2" s="137" t="s">
        <v>201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1030" s="55" customFormat="1" ht="32.25" customHeight="1" x14ac:dyDescent="0.2">
      <c r="A3" s="144" t="s">
        <v>157</v>
      </c>
      <c r="B3" s="144"/>
      <c r="C3" s="144"/>
      <c r="D3" s="144"/>
      <c r="E3" s="154"/>
      <c r="F3" s="164" t="s">
        <v>164</v>
      </c>
      <c r="G3" s="166"/>
      <c r="H3" s="164" t="s">
        <v>179</v>
      </c>
      <c r="I3" s="166"/>
      <c r="J3" s="164" t="s">
        <v>182</v>
      </c>
      <c r="K3" s="166"/>
      <c r="L3" s="164" t="s">
        <v>185</v>
      </c>
      <c r="M3" s="165"/>
      <c r="N3" s="152" t="s">
        <v>189</v>
      </c>
      <c r="O3" s="153"/>
      <c r="P3" s="152" t="s">
        <v>195</v>
      </c>
      <c r="Q3" s="153"/>
      <c r="R3" s="162" t="s">
        <v>198</v>
      </c>
      <c r="S3" s="163"/>
      <c r="T3" s="162" t="s">
        <v>207</v>
      </c>
      <c r="U3" s="163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  <c r="IW3" s="100"/>
      <c r="IX3" s="100"/>
      <c r="IY3" s="100"/>
      <c r="IZ3" s="100"/>
      <c r="JA3" s="100"/>
      <c r="JB3" s="100"/>
      <c r="JC3" s="100"/>
      <c r="JD3" s="100"/>
      <c r="JE3" s="100"/>
      <c r="JF3" s="100"/>
      <c r="JG3" s="100"/>
      <c r="JH3" s="100"/>
      <c r="JI3" s="100"/>
      <c r="JJ3" s="100"/>
      <c r="JK3" s="100"/>
      <c r="JL3" s="100"/>
      <c r="JM3" s="100"/>
      <c r="JN3" s="100"/>
      <c r="JO3" s="100"/>
      <c r="JP3" s="100"/>
      <c r="JQ3" s="100"/>
      <c r="JR3" s="100"/>
      <c r="JS3" s="100"/>
      <c r="JT3" s="100"/>
      <c r="JU3" s="100"/>
      <c r="JV3" s="100"/>
      <c r="JW3" s="100"/>
      <c r="JX3" s="100"/>
      <c r="JY3" s="100"/>
      <c r="JZ3" s="100"/>
      <c r="KA3" s="100"/>
      <c r="KB3" s="100"/>
      <c r="KC3" s="100"/>
      <c r="KD3" s="100"/>
      <c r="KE3" s="100"/>
      <c r="KF3" s="100"/>
      <c r="KG3" s="100"/>
      <c r="KH3" s="100"/>
      <c r="KI3" s="100"/>
      <c r="KJ3" s="100"/>
      <c r="KK3" s="100"/>
      <c r="KL3" s="100"/>
      <c r="KM3" s="100"/>
      <c r="KN3" s="100"/>
      <c r="KO3" s="100"/>
      <c r="KP3" s="100"/>
      <c r="KQ3" s="100"/>
      <c r="KR3" s="100"/>
      <c r="KS3" s="100"/>
      <c r="KT3" s="100"/>
      <c r="KU3" s="100"/>
      <c r="KV3" s="100"/>
      <c r="KW3" s="100"/>
      <c r="KX3" s="100"/>
      <c r="KY3" s="100"/>
      <c r="KZ3" s="100"/>
      <c r="LA3" s="100"/>
      <c r="LB3" s="100"/>
      <c r="LC3" s="100"/>
      <c r="LD3" s="100"/>
      <c r="LE3" s="100"/>
      <c r="LF3" s="100"/>
      <c r="LG3" s="100"/>
      <c r="LH3" s="100"/>
      <c r="LI3" s="100"/>
      <c r="LJ3" s="100"/>
      <c r="LK3" s="100"/>
      <c r="LL3" s="100"/>
      <c r="LM3" s="100"/>
      <c r="LN3" s="100"/>
      <c r="LO3" s="100"/>
      <c r="LP3" s="100"/>
      <c r="LQ3" s="100"/>
      <c r="LR3" s="100"/>
      <c r="LS3" s="100"/>
      <c r="LT3" s="100"/>
      <c r="LU3" s="100"/>
      <c r="LV3" s="100"/>
      <c r="LW3" s="100"/>
      <c r="LX3" s="100"/>
      <c r="LY3" s="100"/>
      <c r="LZ3" s="100"/>
      <c r="MA3" s="100"/>
      <c r="MB3" s="100"/>
      <c r="MC3" s="100"/>
      <c r="MD3" s="100"/>
      <c r="ME3" s="100"/>
      <c r="MF3" s="100"/>
      <c r="MG3" s="100"/>
      <c r="MH3" s="100"/>
      <c r="MI3" s="100"/>
      <c r="MJ3" s="100"/>
      <c r="MK3" s="100"/>
      <c r="ML3" s="100"/>
      <c r="MM3" s="100"/>
      <c r="MN3" s="100"/>
      <c r="MO3" s="100"/>
      <c r="MP3" s="100"/>
      <c r="MQ3" s="100"/>
      <c r="MR3" s="100"/>
      <c r="MS3" s="100"/>
      <c r="MT3" s="100"/>
      <c r="MU3" s="100"/>
      <c r="MV3" s="100"/>
      <c r="MW3" s="100"/>
      <c r="MX3" s="100"/>
      <c r="MY3" s="100"/>
      <c r="MZ3" s="100"/>
      <c r="NA3" s="100"/>
      <c r="NB3" s="100"/>
      <c r="NC3" s="100"/>
      <c r="ND3" s="100"/>
      <c r="NE3" s="100"/>
      <c r="NF3" s="100"/>
      <c r="NG3" s="100"/>
      <c r="NH3" s="100"/>
      <c r="NI3" s="100"/>
      <c r="NJ3" s="100"/>
      <c r="NK3" s="100"/>
      <c r="NL3" s="100"/>
      <c r="NM3" s="100"/>
      <c r="NN3" s="100"/>
      <c r="NO3" s="100"/>
      <c r="NP3" s="100"/>
      <c r="NQ3" s="100"/>
      <c r="NR3" s="100"/>
      <c r="NS3" s="100"/>
      <c r="NT3" s="100"/>
      <c r="NU3" s="100"/>
      <c r="NV3" s="100"/>
      <c r="NW3" s="100"/>
      <c r="NX3" s="100"/>
      <c r="NY3" s="100"/>
      <c r="NZ3" s="100"/>
      <c r="OA3" s="100"/>
      <c r="OB3" s="100"/>
      <c r="OC3" s="100"/>
      <c r="OD3" s="100"/>
      <c r="OE3" s="100"/>
      <c r="OF3" s="100"/>
      <c r="OG3" s="100"/>
      <c r="OH3" s="100"/>
      <c r="OI3" s="100"/>
      <c r="OJ3" s="100"/>
      <c r="OK3" s="100"/>
      <c r="OL3" s="100"/>
      <c r="OM3" s="100"/>
      <c r="ON3" s="100"/>
      <c r="OO3" s="100"/>
      <c r="OP3" s="100"/>
      <c r="OQ3" s="100"/>
      <c r="OR3" s="100"/>
      <c r="OS3" s="100"/>
      <c r="OT3" s="100"/>
      <c r="OU3" s="100"/>
      <c r="OV3" s="100"/>
      <c r="OW3" s="100"/>
      <c r="OX3" s="100"/>
      <c r="OY3" s="100"/>
      <c r="OZ3" s="100"/>
      <c r="PA3" s="100"/>
      <c r="PB3" s="100"/>
      <c r="PC3" s="100"/>
      <c r="PD3" s="100"/>
      <c r="PE3" s="100"/>
      <c r="PF3" s="100"/>
      <c r="PG3" s="100"/>
      <c r="PH3" s="100"/>
      <c r="PI3" s="100"/>
      <c r="PJ3" s="100"/>
      <c r="PK3" s="100"/>
      <c r="PL3" s="100"/>
      <c r="PM3" s="100"/>
      <c r="PN3" s="100"/>
      <c r="PO3" s="100"/>
      <c r="PP3" s="100"/>
      <c r="PQ3" s="100"/>
      <c r="PR3" s="100"/>
      <c r="PS3" s="100"/>
      <c r="PT3" s="100"/>
      <c r="PU3" s="100"/>
      <c r="PV3" s="100"/>
      <c r="PW3" s="100"/>
      <c r="PX3" s="100"/>
      <c r="PY3" s="100"/>
      <c r="PZ3" s="100"/>
      <c r="QA3" s="100"/>
      <c r="QB3" s="100"/>
      <c r="QC3" s="100"/>
      <c r="QD3" s="100"/>
      <c r="QE3" s="100"/>
      <c r="QF3" s="100"/>
      <c r="QG3" s="100"/>
      <c r="QH3" s="100"/>
      <c r="QI3" s="100"/>
      <c r="QJ3" s="100"/>
      <c r="QK3" s="100"/>
      <c r="QL3" s="100"/>
      <c r="QM3" s="100"/>
      <c r="QN3" s="100"/>
      <c r="QO3" s="100"/>
      <c r="QP3" s="100"/>
      <c r="QQ3" s="100"/>
      <c r="QR3" s="100"/>
      <c r="QS3" s="100"/>
      <c r="QT3" s="100"/>
      <c r="QU3" s="100"/>
      <c r="QV3" s="100"/>
      <c r="QW3" s="100"/>
      <c r="QX3" s="100"/>
      <c r="QY3" s="100"/>
      <c r="QZ3" s="100"/>
      <c r="RA3" s="100"/>
      <c r="RB3" s="100"/>
      <c r="RC3" s="100"/>
      <c r="RD3" s="100"/>
      <c r="RE3" s="100"/>
      <c r="RF3" s="100"/>
      <c r="RG3" s="100"/>
      <c r="RH3" s="100"/>
      <c r="RI3" s="100"/>
      <c r="RJ3" s="100"/>
      <c r="RK3" s="100"/>
      <c r="RL3" s="100"/>
      <c r="RM3" s="100"/>
      <c r="RN3" s="100"/>
      <c r="RO3" s="100"/>
      <c r="RP3" s="100"/>
      <c r="RQ3" s="100"/>
      <c r="RR3" s="100"/>
      <c r="RS3" s="100"/>
      <c r="RT3" s="100"/>
      <c r="RU3" s="100"/>
      <c r="RV3" s="100"/>
      <c r="RW3" s="100"/>
      <c r="RX3" s="100"/>
      <c r="RY3" s="100"/>
      <c r="RZ3" s="100"/>
      <c r="SA3" s="100"/>
      <c r="SB3" s="100"/>
      <c r="SC3" s="100"/>
      <c r="SD3" s="100"/>
      <c r="SE3" s="100"/>
      <c r="SF3" s="100"/>
      <c r="SG3" s="100"/>
      <c r="SH3" s="100"/>
      <c r="SI3" s="100"/>
      <c r="SJ3" s="100"/>
      <c r="SK3" s="100"/>
      <c r="SL3" s="100"/>
      <c r="SM3" s="100"/>
      <c r="SN3" s="100"/>
      <c r="SO3" s="100"/>
      <c r="SP3" s="100"/>
      <c r="SQ3" s="100"/>
      <c r="SR3" s="100"/>
      <c r="SS3" s="100"/>
      <c r="ST3" s="100"/>
      <c r="SU3" s="100"/>
      <c r="SV3" s="100"/>
      <c r="SW3" s="100"/>
      <c r="SX3" s="100"/>
      <c r="SY3" s="100"/>
      <c r="SZ3" s="100"/>
      <c r="TA3" s="100"/>
      <c r="TB3" s="100"/>
      <c r="TC3" s="100"/>
      <c r="TD3" s="100"/>
      <c r="TE3" s="100"/>
      <c r="TF3" s="100"/>
      <c r="TG3" s="100"/>
      <c r="TH3" s="100"/>
      <c r="TI3" s="100"/>
      <c r="TJ3" s="100"/>
      <c r="TK3" s="100"/>
      <c r="TL3" s="100"/>
      <c r="TM3" s="100"/>
      <c r="TN3" s="100"/>
      <c r="TO3" s="100"/>
      <c r="TP3" s="100"/>
      <c r="TQ3" s="100"/>
      <c r="TR3" s="100"/>
      <c r="TS3" s="100"/>
      <c r="TT3" s="100"/>
      <c r="TU3" s="100"/>
      <c r="TV3" s="100"/>
      <c r="TW3" s="100"/>
      <c r="TX3" s="100"/>
      <c r="TY3" s="100"/>
      <c r="TZ3" s="100"/>
      <c r="UA3" s="100"/>
      <c r="UB3" s="100"/>
      <c r="UC3" s="100"/>
      <c r="UD3" s="100"/>
      <c r="UE3" s="100"/>
      <c r="UF3" s="100"/>
      <c r="UG3" s="100"/>
      <c r="UH3" s="100"/>
      <c r="UI3" s="100"/>
      <c r="UJ3" s="100"/>
      <c r="UK3" s="100"/>
      <c r="UL3" s="100"/>
      <c r="UM3" s="100"/>
      <c r="UN3" s="100"/>
      <c r="UO3" s="100"/>
      <c r="UP3" s="100"/>
      <c r="UQ3" s="100"/>
      <c r="UR3" s="100"/>
      <c r="US3" s="100"/>
      <c r="UT3" s="100"/>
      <c r="UU3" s="100"/>
      <c r="UV3" s="100"/>
      <c r="UW3" s="100"/>
      <c r="UX3" s="100"/>
      <c r="UY3" s="100"/>
      <c r="UZ3" s="100"/>
      <c r="VA3" s="100"/>
      <c r="VB3" s="100"/>
      <c r="VC3" s="100"/>
      <c r="VD3" s="100"/>
      <c r="VE3" s="100"/>
      <c r="VF3" s="100"/>
      <c r="VG3" s="100"/>
      <c r="VH3" s="100"/>
      <c r="VI3" s="100"/>
      <c r="VJ3" s="100"/>
      <c r="VK3" s="100"/>
      <c r="VL3" s="100"/>
      <c r="VM3" s="100"/>
      <c r="VN3" s="100"/>
      <c r="VO3" s="100"/>
      <c r="VP3" s="100"/>
      <c r="VQ3" s="100"/>
      <c r="VR3" s="100"/>
      <c r="VS3" s="100"/>
      <c r="VT3" s="100"/>
      <c r="VU3" s="100"/>
      <c r="VV3" s="100"/>
      <c r="VW3" s="100"/>
      <c r="VX3" s="100"/>
      <c r="VY3" s="100"/>
      <c r="VZ3" s="100"/>
      <c r="WA3" s="100"/>
      <c r="WB3" s="100"/>
      <c r="WC3" s="100"/>
      <c r="WD3" s="100"/>
      <c r="WE3" s="100"/>
      <c r="WF3" s="100"/>
      <c r="WG3" s="100"/>
      <c r="WH3" s="100"/>
      <c r="WI3" s="100"/>
      <c r="WJ3" s="100"/>
      <c r="WK3" s="100"/>
      <c r="WL3" s="100"/>
      <c r="WM3" s="100"/>
      <c r="WN3" s="100"/>
      <c r="WO3" s="100"/>
      <c r="WP3" s="100"/>
      <c r="WQ3" s="100"/>
      <c r="WR3" s="100"/>
      <c r="WS3" s="100"/>
      <c r="WT3" s="100"/>
      <c r="WU3" s="100"/>
      <c r="WV3" s="100"/>
      <c r="WW3" s="100"/>
      <c r="WX3" s="100"/>
      <c r="WY3" s="100"/>
      <c r="WZ3" s="100"/>
      <c r="XA3" s="100"/>
      <c r="XB3" s="100"/>
      <c r="XC3" s="100"/>
      <c r="XD3" s="100"/>
      <c r="XE3" s="100"/>
      <c r="XF3" s="100"/>
      <c r="XG3" s="100"/>
      <c r="XH3" s="100"/>
      <c r="XI3" s="100"/>
      <c r="XJ3" s="100"/>
      <c r="XK3" s="100"/>
      <c r="XL3" s="100"/>
      <c r="XM3" s="100"/>
      <c r="XN3" s="100"/>
      <c r="XO3" s="100"/>
      <c r="XP3" s="100"/>
      <c r="XQ3" s="100"/>
      <c r="XR3" s="100"/>
      <c r="XS3" s="100"/>
      <c r="XT3" s="100"/>
      <c r="XU3" s="100"/>
      <c r="XV3" s="100"/>
      <c r="XW3" s="100"/>
      <c r="XX3" s="100"/>
      <c r="XY3" s="100"/>
      <c r="XZ3" s="100"/>
      <c r="YA3" s="100"/>
      <c r="YB3" s="100"/>
      <c r="YC3" s="100"/>
      <c r="YD3" s="100"/>
      <c r="YE3" s="100"/>
      <c r="YF3" s="100"/>
      <c r="YG3" s="100"/>
      <c r="YH3" s="100"/>
      <c r="YI3" s="100"/>
      <c r="YJ3" s="100"/>
      <c r="YK3" s="100"/>
      <c r="YL3" s="100"/>
      <c r="YM3" s="100"/>
      <c r="YN3" s="100"/>
      <c r="YO3" s="100"/>
      <c r="YP3" s="100"/>
      <c r="YQ3" s="100"/>
      <c r="YR3" s="100"/>
      <c r="YS3" s="100"/>
      <c r="YT3" s="100"/>
      <c r="YU3" s="100"/>
      <c r="YV3" s="100"/>
      <c r="YW3" s="100"/>
      <c r="YX3" s="100"/>
      <c r="YY3" s="100"/>
      <c r="YZ3" s="100"/>
      <c r="ZA3" s="100"/>
      <c r="ZB3" s="100"/>
      <c r="ZC3" s="100"/>
      <c r="ZD3" s="100"/>
      <c r="ZE3" s="100"/>
      <c r="ZF3" s="100"/>
      <c r="ZG3" s="100"/>
      <c r="ZH3" s="100"/>
      <c r="ZI3" s="100"/>
      <c r="ZJ3" s="100"/>
      <c r="ZK3" s="100"/>
      <c r="ZL3" s="100"/>
      <c r="ZM3" s="100"/>
      <c r="ZN3" s="100"/>
      <c r="ZO3" s="100"/>
      <c r="ZP3" s="100"/>
      <c r="ZQ3" s="100"/>
      <c r="ZR3" s="100"/>
      <c r="ZS3" s="100"/>
      <c r="ZT3" s="100"/>
      <c r="ZU3" s="100"/>
      <c r="ZV3" s="100"/>
      <c r="ZW3" s="100"/>
      <c r="ZX3" s="100"/>
      <c r="ZY3" s="100"/>
      <c r="ZZ3" s="100"/>
      <c r="AAA3" s="100"/>
      <c r="AAB3" s="100"/>
      <c r="AAC3" s="100"/>
      <c r="AAD3" s="100"/>
      <c r="AAE3" s="100"/>
      <c r="AAF3" s="100"/>
      <c r="AAG3" s="100"/>
      <c r="AAH3" s="100"/>
      <c r="AAI3" s="100"/>
      <c r="AAJ3" s="100"/>
      <c r="AAK3" s="100"/>
      <c r="AAL3" s="100"/>
      <c r="AAM3" s="100"/>
      <c r="AAN3" s="100"/>
      <c r="AAO3" s="100"/>
      <c r="AAP3" s="100"/>
      <c r="AAQ3" s="100"/>
      <c r="AAR3" s="100"/>
      <c r="AAS3" s="100"/>
      <c r="AAT3" s="100"/>
      <c r="AAU3" s="100"/>
      <c r="AAV3" s="100"/>
      <c r="AAW3" s="100"/>
      <c r="AAX3" s="100"/>
      <c r="AAY3" s="100"/>
      <c r="AAZ3" s="100"/>
      <c r="ABA3" s="100"/>
      <c r="ABB3" s="100"/>
      <c r="ABC3" s="100"/>
      <c r="ABD3" s="100"/>
      <c r="ABE3" s="100"/>
      <c r="ABF3" s="100"/>
      <c r="ABG3" s="100"/>
      <c r="ABH3" s="100"/>
      <c r="ABI3" s="100"/>
      <c r="ABJ3" s="100"/>
      <c r="ABK3" s="100"/>
      <c r="ABL3" s="100"/>
      <c r="ABM3" s="100"/>
      <c r="ABN3" s="100"/>
      <c r="ABO3" s="100"/>
      <c r="ABP3" s="100"/>
      <c r="ABQ3" s="100"/>
      <c r="ABR3" s="100"/>
      <c r="ABS3" s="100"/>
      <c r="ABT3" s="100"/>
      <c r="ABU3" s="100"/>
      <c r="ABV3" s="100"/>
      <c r="ABW3" s="100"/>
      <c r="ABX3" s="100"/>
      <c r="ABY3" s="100"/>
      <c r="ABZ3" s="100"/>
      <c r="ACA3" s="100"/>
      <c r="ACB3" s="100"/>
      <c r="ACC3" s="100"/>
      <c r="ACD3" s="100"/>
      <c r="ACE3" s="100"/>
      <c r="ACF3" s="100"/>
      <c r="ACG3" s="100"/>
      <c r="ACH3" s="100"/>
      <c r="ACI3" s="100"/>
      <c r="ACJ3" s="100"/>
      <c r="ACK3" s="100"/>
      <c r="ACL3" s="100"/>
      <c r="ACM3" s="100"/>
      <c r="ACN3" s="100"/>
      <c r="ACO3" s="100"/>
      <c r="ACP3" s="100"/>
      <c r="ACQ3" s="100"/>
      <c r="ACR3" s="100"/>
      <c r="ACS3" s="100"/>
      <c r="ACT3" s="100"/>
      <c r="ACU3" s="100"/>
      <c r="ACV3" s="100"/>
      <c r="ACW3" s="100"/>
      <c r="ACX3" s="100"/>
      <c r="ACY3" s="100"/>
      <c r="ACZ3" s="100"/>
      <c r="ADA3" s="100"/>
      <c r="ADB3" s="100"/>
      <c r="ADC3" s="100"/>
      <c r="ADD3" s="100"/>
      <c r="ADE3" s="100"/>
      <c r="ADF3" s="100"/>
      <c r="ADG3" s="100"/>
      <c r="ADH3" s="100"/>
      <c r="ADI3" s="100"/>
      <c r="ADJ3" s="100"/>
      <c r="ADK3" s="100"/>
      <c r="ADL3" s="100"/>
      <c r="ADM3" s="100"/>
      <c r="ADN3" s="100"/>
      <c r="ADO3" s="100"/>
      <c r="ADP3" s="100"/>
      <c r="ADQ3" s="100"/>
      <c r="ADR3" s="100"/>
      <c r="ADS3" s="100"/>
      <c r="ADT3" s="100"/>
      <c r="ADU3" s="100"/>
      <c r="ADV3" s="100"/>
      <c r="ADW3" s="100"/>
      <c r="ADX3" s="100"/>
      <c r="ADY3" s="100"/>
      <c r="ADZ3" s="100"/>
      <c r="AEA3" s="100"/>
      <c r="AEB3" s="100"/>
      <c r="AEC3" s="100"/>
      <c r="AED3" s="100"/>
      <c r="AEE3" s="100"/>
      <c r="AEF3" s="100"/>
      <c r="AEG3" s="100"/>
      <c r="AEH3" s="100"/>
      <c r="AEI3" s="100"/>
      <c r="AEJ3" s="100"/>
      <c r="AEK3" s="100"/>
      <c r="AEL3" s="100"/>
      <c r="AEM3" s="100"/>
      <c r="AEN3" s="100"/>
      <c r="AEO3" s="100"/>
      <c r="AEP3" s="100"/>
      <c r="AEQ3" s="100"/>
      <c r="AER3" s="100"/>
      <c r="AES3" s="100"/>
      <c r="AET3" s="100"/>
      <c r="AEU3" s="100"/>
      <c r="AEV3" s="100"/>
      <c r="AEW3" s="100"/>
      <c r="AEX3" s="100"/>
      <c r="AEY3" s="100"/>
      <c r="AEZ3" s="100"/>
      <c r="AFA3" s="100"/>
      <c r="AFB3" s="100"/>
      <c r="AFC3" s="100"/>
      <c r="AFD3" s="100"/>
      <c r="AFE3" s="100"/>
      <c r="AFF3" s="100"/>
      <c r="AFG3" s="100"/>
      <c r="AFH3" s="100"/>
      <c r="AFI3" s="100"/>
      <c r="AFJ3" s="100"/>
      <c r="AFK3" s="100"/>
      <c r="AFL3" s="100"/>
      <c r="AFM3" s="100"/>
      <c r="AFN3" s="100"/>
      <c r="AFO3" s="100"/>
      <c r="AFP3" s="100"/>
      <c r="AFQ3" s="100"/>
      <c r="AFR3" s="100"/>
      <c r="AFS3" s="100"/>
      <c r="AFT3" s="100"/>
      <c r="AFU3" s="100"/>
      <c r="AFV3" s="100"/>
      <c r="AFW3" s="100"/>
      <c r="AFX3" s="100"/>
      <c r="AFY3" s="100"/>
      <c r="AFZ3" s="100"/>
      <c r="AGA3" s="100"/>
      <c r="AGB3" s="100"/>
      <c r="AGC3" s="100"/>
      <c r="AGD3" s="100"/>
      <c r="AGE3" s="100"/>
      <c r="AGF3" s="100"/>
      <c r="AGG3" s="100"/>
      <c r="AGH3" s="100"/>
      <c r="AGI3" s="100"/>
      <c r="AGJ3" s="100"/>
      <c r="AGK3" s="100"/>
      <c r="AGL3" s="100"/>
      <c r="AGM3" s="100"/>
      <c r="AGN3" s="100"/>
      <c r="AGO3" s="100"/>
      <c r="AGP3" s="100"/>
      <c r="AGQ3" s="100"/>
      <c r="AGR3" s="100"/>
      <c r="AGS3" s="100"/>
      <c r="AGT3" s="100"/>
      <c r="AGU3" s="100"/>
      <c r="AGV3" s="100"/>
      <c r="AGW3" s="100"/>
      <c r="AGX3" s="100"/>
      <c r="AGY3" s="100"/>
      <c r="AGZ3" s="100"/>
      <c r="AHA3" s="100"/>
      <c r="AHB3" s="100"/>
      <c r="AHC3" s="100"/>
      <c r="AHD3" s="100"/>
      <c r="AHE3" s="100"/>
      <c r="AHF3" s="100"/>
      <c r="AHG3" s="100"/>
      <c r="AHH3" s="100"/>
      <c r="AHI3" s="100"/>
      <c r="AHJ3" s="100"/>
      <c r="AHK3" s="100"/>
      <c r="AHL3" s="100"/>
      <c r="AHM3" s="100"/>
      <c r="AHN3" s="100"/>
      <c r="AHO3" s="100"/>
      <c r="AHP3" s="100"/>
      <c r="AHQ3" s="100"/>
      <c r="AHR3" s="100"/>
      <c r="AHS3" s="100"/>
      <c r="AHT3" s="100"/>
      <c r="AHU3" s="100"/>
      <c r="AHV3" s="100"/>
      <c r="AHW3" s="100"/>
      <c r="AHX3" s="100"/>
      <c r="AHY3" s="100"/>
      <c r="AHZ3" s="100"/>
      <c r="AIA3" s="100"/>
      <c r="AIB3" s="100"/>
      <c r="AIC3" s="100"/>
      <c r="AID3" s="100"/>
      <c r="AIE3" s="100"/>
      <c r="AIF3" s="100"/>
      <c r="AIG3" s="100"/>
      <c r="AIH3" s="100"/>
      <c r="AII3" s="100"/>
      <c r="AIJ3" s="100"/>
      <c r="AIK3" s="100"/>
      <c r="AIL3" s="100"/>
      <c r="AIM3" s="100"/>
      <c r="AIN3" s="100"/>
      <c r="AIO3" s="100"/>
      <c r="AIP3" s="100"/>
      <c r="AIQ3" s="100"/>
      <c r="AIR3" s="100"/>
      <c r="AIS3" s="100"/>
      <c r="AIT3" s="100"/>
      <c r="AIU3" s="100"/>
      <c r="AIV3" s="100"/>
      <c r="AIW3" s="100"/>
      <c r="AIX3" s="100"/>
      <c r="AIY3" s="100"/>
      <c r="AIZ3" s="100"/>
      <c r="AJA3" s="100"/>
      <c r="AJB3" s="100"/>
      <c r="AJC3" s="100"/>
      <c r="AJD3" s="100"/>
      <c r="AJE3" s="100"/>
      <c r="AJF3" s="100"/>
      <c r="AJG3" s="100"/>
      <c r="AJH3" s="100"/>
      <c r="AJI3" s="100"/>
      <c r="AJJ3" s="100"/>
      <c r="AJK3" s="100"/>
      <c r="AJL3" s="100"/>
      <c r="AJM3" s="100"/>
      <c r="AJN3" s="100"/>
      <c r="AJO3" s="100"/>
      <c r="AJP3" s="100"/>
      <c r="AJQ3" s="100"/>
      <c r="AJR3" s="100"/>
      <c r="AJS3" s="100"/>
      <c r="AJT3" s="100"/>
      <c r="AJU3" s="100"/>
      <c r="AJV3" s="100"/>
      <c r="AJW3" s="100"/>
      <c r="AJX3" s="100"/>
      <c r="AJY3" s="100"/>
      <c r="AJZ3" s="100"/>
      <c r="AKA3" s="100"/>
      <c r="AKB3" s="100"/>
      <c r="AKC3" s="100"/>
      <c r="AKD3" s="100"/>
      <c r="AKE3" s="100"/>
      <c r="AKF3" s="100"/>
      <c r="AKG3" s="100"/>
      <c r="AKH3" s="100"/>
      <c r="AKI3" s="100"/>
      <c r="AKJ3" s="100"/>
      <c r="AKK3" s="100"/>
      <c r="AKL3" s="100"/>
      <c r="AKM3" s="100"/>
      <c r="AKN3" s="100"/>
      <c r="AKO3" s="100"/>
      <c r="AKP3" s="100"/>
      <c r="AKQ3" s="100"/>
      <c r="AKR3" s="100"/>
      <c r="AKS3" s="100"/>
      <c r="AKT3" s="100"/>
      <c r="AKU3" s="100"/>
      <c r="AKV3" s="100"/>
      <c r="AKW3" s="100"/>
      <c r="AKX3" s="100"/>
      <c r="AKY3" s="100"/>
      <c r="AKZ3" s="100"/>
      <c r="ALA3" s="100"/>
      <c r="ALB3" s="100"/>
      <c r="ALC3" s="100"/>
      <c r="ALD3" s="100"/>
      <c r="ALE3" s="100"/>
      <c r="ALF3" s="100"/>
      <c r="ALG3" s="100"/>
      <c r="ALH3" s="100"/>
      <c r="ALI3" s="100"/>
      <c r="ALJ3" s="100"/>
      <c r="ALK3" s="100"/>
      <c r="ALL3" s="100"/>
      <c r="ALM3" s="100"/>
      <c r="ALN3" s="100"/>
      <c r="ALO3" s="100"/>
      <c r="ALP3" s="100"/>
      <c r="ALQ3" s="100"/>
      <c r="ALR3" s="100"/>
      <c r="ALS3" s="100"/>
      <c r="ALT3" s="100"/>
      <c r="ALU3" s="100"/>
      <c r="ALV3" s="100"/>
      <c r="ALW3" s="100"/>
      <c r="ALX3" s="100"/>
      <c r="ALY3" s="100"/>
      <c r="ALZ3" s="100"/>
      <c r="AMA3" s="100"/>
      <c r="AMB3" s="100"/>
      <c r="AMC3" s="100"/>
      <c r="AMD3" s="100"/>
      <c r="AME3" s="100"/>
      <c r="AMF3" s="100"/>
      <c r="AMG3" s="100"/>
      <c r="AMH3" s="100"/>
      <c r="AMI3" s="100"/>
      <c r="AMJ3" s="100"/>
      <c r="AMK3" s="100"/>
      <c r="AML3" s="100"/>
      <c r="AMM3" s="100"/>
      <c r="AMN3" s="100"/>
      <c r="AMO3" s="100"/>
      <c r="AMP3" s="100"/>
    </row>
    <row r="4" spans="1:1030" ht="10.5" customHeight="1" x14ac:dyDescent="0.25">
      <c r="A4" s="14"/>
      <c r="J4" s="90"/>
      <c r="L4" s="111"/>
      <c r="M4" s="112"/>
      <c r="N4" s="95"/>
      <c r="O4" s="95"/>
      <c r="P4" s="111"/>
      <c r="R4" s="111"/>
      <c r="T4" s="90"/>
    </row>
    <row r="5" spans="1:1030" hidden="1" x14ac:dyDescent="0.2">
      <c r="A5" s="147" t="s">
        <v>17</v>
      </c>
      <c r="B5" s="147"/>
      <c r="C5" s="147"/>
      <c r="D5" s="15"/>
      <c r="E5" s="16"/>
      <c r="F5" s="82">
        <f>E6+E7</f>
        <v>278600</v>
      </c>
      <c r="J5" s="90"/>
      <c r="L5" s="111"/>
      <c r="M5" s="112"/>
      <c r="N5" s="95"/>
      <c r="O5" s="95"/>
      <c r="P5" s="111"/>
      <c r="R5" s="111"/>
      <c r="T5" s="90"/>
    </row>
    <row r="6" spans="1:1030" hidden="1" x14ac:dyDescent="0.2">
      <c r="A6" s="17"/>
      <c r="B6" s="147" t="s">
        <v>19</v>
      </c>
      <c r="C6" s="147"/>
      <c r="D6" s="16"/>
      <c r="E6" s="15">
        <f>F8-E7</f>
        <v>198600</v>
      </c>
      <c r="J6" s="90"/>
      <c r="L6" s="111"/>
      <c r="M6" s="112"/>
      <c r="N6" s="95"/>
      <c r="O6" s="95"/>
      <c r="P6" s="111"/>
      <c r="R6" s="111"/>
      <c r="T6" s="90"/>
    </row>
    <row r="7" spans="1:1030" hidden="1" x14ac:dyDescent="0.2">
      <c r="A7" s="17"/>
      <c r="B7" s="147" t="s">
        <v>21</v>
      </c>
      <c r="C7" s="147"/>
      <c r="D7" s="16"/>
      <c r="E7" s="15">
        <v>80000</v>
      </c>
      <c r="J7" s="90"/>
      <c r="L7" s="111"/>
      <c r="M7" s="112"/>
      <c r="N7" s="95"/>
      <c r="O7" s="95"/>
      <c r="P7" s="111"/>
      <c r="R7" s="111"/>
      <c r="T7" s="90"/>
    </row>
    <row r="8" spans="1:1030" hidden="1" x14ac:dyDescent="0.2">
      <c r="A8" s="147" t="s">
        <v>22</v>
      </c>
      <c r="B8" s="147"/>
      <c r="C8" s="147"/>
      <c r="D8" s="16"/>
      <c r="E8" s="16"/>
      <c r="F8" s="82">
        <f>SUM(E9:E53)</f>
        <v>278600</v>
      </c>
      <c r="I8" s="52">
        <f>F5-F8</f>
        <v>0</v>
      </c>
      <c r="J8" s="90"/>
      <c r="L8" s="111"/>
      <c r="M8" s="112"/>
      <c r="N8" s="95"/>
      <c r="O8" s="95"/>
      <c r="P8" s="111"/>
      <c r="R8" s="111"/>
      <c r="T8" s="90"/>
    </row>
    <row r="9" spans="1:1030" hidden="1" x14ac:dyDescent="0.2">
      <c r="A9" s="17"/>
      <c r="B9" s="147" t="s">
        <v>3</v>
      </c>
      <c r="C9" s="147"/>
      <c r="D9" s="16"/>
      <c r="E9" s="15">
        <f>D10+D11+D13+D12</f>
        <v>15000</v>
      </c>
      <c r="J9" s="90"/>
      <c r="L9" s="111"/>
      <c r="M9" s="112"/>
      <c r="N9" s="95"/>
      <c r="O9" s="95"/>
      <c r="P9" s="111"/>
      <c r="R9" s="111"/>
      <c r="T9" s="90"/>
    </row>
    <row r="10" spans="1:1030" hidden="1" x14ac:dyDescent="0.2">
      <c r="A10" s="17"/>
      <c r="B10" s="17"/>
      <c r="C10" s="21" t="s">
        <v>23</v>
      </c>
      <c r="D10" s="16">
        <v>4000</v>
      </c>
      <c r="E10" s="16"/>
      <c r="J10" s="90"/>
      <c r="L10" s="111"/>
      <c r="M10" s="112"/>
      <c r="N10" s="95"/>
      <c r="O10" s="95"/>
      <c r="P10" s="111"/>
      <c r="R10" s="111"/>
      <c r="T10" s="90"/>
    </row>
    <row r="11" spans="1:1030" hidden="1" x14ac:dyDescent="0.2">
      <c r="A11" s="17"/>
      <c r="B11" s="17"/>
      <c r="C11" s="21" t="s">
        <v>24</v>
      </c>
      <c r="D11" s="16">
        <v>7000</v>
      </c>
      <c r="E11" s="16"/>
      <c r="J11" s="90"/>
      <c r="L11" s="111"/>
      <c r="M11" s="112"/>
      <c r="N11" s="95"/>
      <c r="O11" s="95"/>
      <c r="P11" s="111"/>
      <c r="R11" s="111"/>
      <c r="T11" s="90"/>
    </row>
    <row r="12" spans="1:1030" hidden="1" x14ac:dyDescent="0.2">
      <c r="A12" s="17"/>
      <c r="B12" s="17"/>
      <c r="C12" s="21" t="s">
        <v>25</v>
      </c>
      <c r="D12" s="16">
        <v>1000</v>
      </c>
      <c r="E12" s="16"/>
      <c r="J12" s="90"/>
      <c r="L12" s="111"/>
      <c r="M12" s="112"/>
      <c r="N12" s="95"/>
      <c r="O12" s="95"/>
      <c r="P12" s="111"/>
      <c r="R12" s="111"/>
      <c r="T12" s="90"/>
    </row>
    <row r="13" spans="1:1030" hidden="1" x14ac:dyDescent="0.2">
      <c r="A13" s="17"/>
      <c r="B13" s="17"/>
      <c r="C13" s="21" t="s">
        <v>9</v>
      </c>
      <c r="D13" s="16">
        <v>3000</v>
      </c>
      <c r="E13" s="16"/>
      <c r="J13" s="90"/>
      <c r="L13" s="111"/>
      <c r="M13" s="112"/>
      <c r="N13" s="95"/>
      <c r="O13" s="95"/>
      <c r="P13" s="111"/>
      <c r="R13" s="111"/>
      <c r="T13" s="90"/>
    </row>
    <row r="14" spans="1:1030" hidden="1" x14ac:dyDescent="0.2">
      <c r="A14" s="17"/>
      <c r="B14" s="147" t="s">
        <v>26</v>
      </c>
      <c r="C14" s="147"/>
      <c r="D14" s="16"/>
      <c r="E14" s="15">
        <f>D15</f>
        <v>30000</v>
      </c>
      <c r="J14" s="90"/>
      <c r="L14" s="111"/>
      <c r="M14" s="112"/>
      <c r="N14" s="95"/>
      <c r="O14" s="95"/>
      <c r="P14" s="111"/>
      <c r="R14" s="111"/>
      <c r="T14" s="90"/>
    </row>
    <row r="15" spans="1:1030" hidden="1" x14ac:dyDescent="0.2">
      <c r="A15" s="17"/>
      <c r="B15" s="17"/>
      <c r="C15" s="21" t="s">
        <v>86</v>
      </c>
      <c r="D15" s="16">
        <v>30000</v>
      </c>
      <c r="E15" s="16"/>
      <c r="J15" s="90"/>
      <c r="L15" s="111"/>
      <c r="M15" s="112"/>
      <c r="N15" s="95"/>
      <c r="O15" s="95"/>
      <c r="P15" s="111"/>
      <c r="R15" s="111"/>
      <c r="T15" s="90"/>
    </row>
    <row r="16" spans="1:1030" hidden="1" x14ac:dyDescent="0.2">
      <c r="A16" s="17"/>
      <c r="B16" s="147" t="s">
        <v>28</v>
      </c>
      <c r="C16" s="147"/>
      <c r="D16" s="16"/>
      <c r="E16" s="15">
        <f>D18+D17</f>
        <v>58000</v>
      </c>
      <c r="J16" s="90"/>
      <c r="L16" s="111"/>
      <c r="M16" s="112"/>
      <c r="N16" s="95"/>
      <c r="O16" s="95"/>
      <c r="P16" s="111"/>
      <c r="R16" s="111"/>
      <c r="T16" s="90"/>
    </row>
    <row r="17" spans="1:25" hidden="1" x14ac:dyDescent="0.2">
      <c r="A17" s="17"/>
      <c r="B17" s="18"/>
      <c r="C17" s="21" t="s">
        <v>117</v>
      </c>
      <c r="D17" s="16">
        <v>56000</v>
      </c>
      <c r="E17" s="15"/>
      <c r="J17" s="90"/>
      <c r="L17" s="111"/>
      <c r="M17" s="112"/>
      <c r="N17" s="95"/>
      <c r="O17" s="95"/>
      <c r="P17" s="111"/>
      <c r="R17" s="111"/>
      <c r="T17" s="90"/>
    </row>
    <row r="18" spans="1:25" hidden="1" x14ac:dyDescent="0.2">
      <c r="A18" s="17"/>
      <c r="B18" s="17"/>
      <c r="C18" s="21" t="s">
        <v>29</v>
      </c>
      <c r="D18" s="16">
        <v>2000</v>
      </c>
      <c r="E18" s="16"/>
      <c r="J18" s="90"/>
      <c r="L18" s="111"/>
      <c r="M18" s="112"/>
      <c r="N18" s="95"/>
      <c r="O18" s="95"/>
      <c r="P18" s="111"/>
      <c r="R18" s="111"/>
      <c r="T18" s="90"/>
    </row>
    <row r="19" spans="1:25" hidden="1" x14ac:dyDescent="0.2">
      <c r="A19" s="17"/>
      <c r="B19" s="147" t="s">
        <v>31</v>
      </c>
      <c r="C19" s="147"/>
      <c r="D19" s="16"/>
      <c r="E19" s="15">
        <f>D21+D22+D23+D24+D26</f>
        <v>20000</v>
      </c>
      <c r="J19" s="90"/>
      <c r="L19" s="111"/>
      <c r="M19" s="112"/>
      <c r="N19" s="95"/>
      <c r="O19" s="95"/>
      <c r="P19" s="111"/>
      <c r="R19" s="111"/>
      <c r="T19" s="90"/>
    </row>
    <row r="20" spans="1:25" hidden="1" x14ac:dyDescent="0.2">
      <c r="A20" s="17"/>
      <c r="B20" s="17"/>
      <c r="C20" s="21" t="s">
        <v>87</v>
      </c>
      <c r="D20" s="16">
        <v>2000</v>
      </c>
      <c r="E20" s="16"/>
      <c r="J20" s="90"/>
      <c r="L20" s="111"/>
      <c r="M20" s="112"/>
      <c r="N20" s="95"/>
      <c r="O20" s="95"/>
      <c r="P20" s="111"/>
      <c r="R20" s="111"/>
      <c r="T20" s="90"/>
    </row>
    <row r="21" spans="1:25" hidden="1" x14ac:dyDescent="0.2">
      <c r="A21" s="17"/>
      <c r="B21" s="17"/>
      <c r="C21" s="21" t="s">
        <v>88</v>
      </c>
      <c r="D21" s="16">
        <v>2500</v>
      </c>
      <c r="E21" s="16"/>
      <c r="J21" s="90"/>
      <c r="L21" s="111"/>
      <c r="M21" s="112"/>
      <c r="N21" s="95"/>
      <c r="O21" s="95"/>
      <c r="P21" s="111"/>
      <c r="R21" s="111"/>
      <c r="T21" s="90"/>
    </row>
    <row r="22" spans="1:25" hidden="1" x14ac:dyDescent="0.2">
      <c r="A22" s="17"/>
      <c r="B22" s="17"/>
      <c r="C22" s="21" t="s">
        <v>33</v>
      </c>
      <c r="D22" s="16">
        <v>1500</v>
      </c>
      <c r="E22" s="16"/>
      <c r="J22" s="90"/>
      <c r="L22" s="111"/>
      <c r="M22" s="112"/>
      <c r="N22" s="95"/>
      <c r="O22" s="95"/>
      <c r="P22" s="111"/>
      <c r="R22" s="111"/>
      <c r="T22" s="90"/>
    </row>
    <row r="23" spans="1:25" hidden="1" x14ac:dyDescent="0.2">
      <c r="A23" s="17"/>
      <c r="B23" s="17"/>
      <c r="C23" s="21" t="s">
        <v>89</v>
      </c>
      <c r="D23" s="16">
        <v>13000</v>
      </c>
      <c r="E23" s="16"/>
      <c r="J23" s="90"/>
      <c r="L23" s="111"/>
      <c r="M23" s="112"/>
      <c r="N23" s="95"/>
      <c r="O23" s="95"/>
      <c r="P23" s="111"/>
      <c r="R23" s="111"/>
      <c r="T23" s="90"/>
    </row>
    <row r="24" spans="1:25" hidden="1" x14ac:dyDescent="0.2">
      <c r="A24" s="17"/>
      <c r="B24" s="17"/>
      <c r="C24" s="21" t="s">
        <v>15</v>
      </c>
      <c r="D24" s="16">
        <v>2000</v>
      </c>
      <c r="E24" s="16"/>
      <c r="J24" s="90"/>
      <c r="L24" s="111"/>
      <c r="M24" s="112"/>
      <c r="N24" s="95"/>
      <c r="O24" s="95"/>
      <c r="P24" s="111"/>
      <c r="R24" s="111"/>
      <c r="T24" s="90"/>
    </row>
    <row r="25" spans="1:25" hidden="1" x14ac:dyDescent="0.2">
      <c r="A25" s="17"/>
      <c r="B25" s="17"/>
      <c r="C25" s="21" t="s">
        <v>90</v>
      </c>
      <c r="D25" s="16">
        <v>4000</v>
      </c>
      <c r="E25" s="16"/>
      <c r="J25" s="90"/>
      <c r="L25" s="111"/>
      <c r="M25" s="112"/>
      <c r="N25" s="95"/>
      <c r="O25" s="95"/>
      <c r="P25" s="111"/>
      <c r="R25" s="111"/>
      <c r="T25" s="90"/>
    </row>
    <row r="26" spans="1:25" hidden="1" x14ac:dyDescent="0.2">
      <c r="A26" s="17"/>
      <c r="B26" s="17"/>
      <c r="C26" s="21" t="s">
        <v>91</v>
      </c>
      <c r="D26" s="16">
        <v>1000</v>
      </c>
      <c r="E26" s="16"/>
      <c r="J26" s="90"/>
      <c r="L26" s="111"/>
      <c r="M26" s="112"/>
      <c r="N26" s="95"/>
      <c r="O26" s="95"/>
      <c r="P26" s="111"/>
      <c r="R26" s="111"/>
      <c r="T26" s="90"/>
    </row>
    <row r="27" spans="1:25" ht="20.25" customHeight="1" x14ac:dyDescent="0.25">
      <c r="A27" s="151" t="s">
        <v>118</v>
      </c>
      <c r="B27" s="151"/>
      <c r="C27" s="151"/>
      <c r="D27" s="16"/>
      <c r="E27" s="15">
        <v>155600</v>
      </c>
      <c r="G27" s="80">
        <v>180100</v>
      </c>
      <c r="I27" s="11">
        <v>180100</v>
      </c>
      <c r="J27" s="90"/>
      <c r="K27" s="11">
        <v>170100</v>
      </c>
      <c r="L27" s="113"/>
      <c r="M27" s="114">
        <v>170100</v>
      </c>
      <c r="N27" s="111"/>
      <c r="O27" s="11">
        <v>146000</v>
      </c>
      <c r="P27" s="111"/>
      <c r="Q27" s="11">
        <v>142500</v>
      </c>
      <c r="R27" s="125"/>
      <c r="S27" s="11">
        <v>142500</v>
      </c>
      <c r="T27" s="125"/>
      <c r="U27" s="11">
        <v>142820</v>
      </c>
    </row>
    <row r="28" spans="1:25" x14ac:dyDescent="0.2">
      <c r="A28" s="17"/>
      <c r="B28" s="18" t="s">
        <v>119</v>
      </c>
      <c r="C28" s="21"/>
      <c r="D28" s="16">
        <v>40000</v>
      </c>
      <c r="E28" s="16"/>
      <c r="F28" s="82">
        <v>45000</v>
      </c>
      <c r="G28" s="83"/>
      <c r="H28" s="82">
        <v>45000</v>
      </c>
      <c r="I28" s="3"/>
      <c r="J28" s="82">
        <v>45000</v>
      </c>
      <c r="K28" s="3"/>
      <c r="L28" s="77">
        <v>45000</v>
      </c>
      <c r="M28" s="115"/>
      <c r="N28" s="111">
        <v>40000</v>
      </c>
      <c r="O28" s="7"/>
      <c r="P28" s="111">
        <v>40000</v>
      </c>
      <c r="R28" s="111">
        <v>40000</v>
      </c>
      <c r="T28" s="111">
        <v>40000</v>
      </c>
      <c r="U28" s="7"/>
      <c r="X28" s="3"/>
      <c r="Y28" s="3"/>
    </row>
    <row r="29" spans="1:25" x14ac:dyDescent="0.2">
      <c r="A29" s="17"/>
      <c r="B29" s="18" t="s">
        <v>84</v>
      </c>
      <c r="C29" s="21"/>
      <c r="D29" s="16">
        <v>7000</v>
      </c>
      <c r="E29" s="16"/>
      <c r="F29" s="82">
        <v>7000</v>
      </c>
      <c r="G29" s="83"/>
      <c r="H29" s="82">
        <v>7000</v>
      </c>
      <c r="I29" s="3"/>
      <c r="J29" s="82">
        <v>7000</v>
      </c>
      <c r="K29" s="3"/>
      <c r="L29" s="77">
        <v>7000</v>
      </c>
      <c r="M29" s="115"/>
      <c r="N29" s="111">
        <v>7000</v>
      </c>
      <c r="O29" s="7"/>
      <c r="P29" s="111">
        <v>7000</v>
      </c>
      <c r="R29" s="111">
        <v>7000</v>
      </c>
      <c r="T29" s="111">
        <v>7000</v>
      </c>
      <c r="U29" s="7"/>
      <c r="X29" s="3"/>
      <c r="Y29" s="3"/>
    </row>
    <row r="30" spans="1:25" x14ac:dyDescent="0.2">
      <c r="A30" s="17"/>
      <c r="B30" s="18" t="s">
        <v>120</v>
      </c>
      <c r="C30" s="21"/>
      <c r="D30" s="16">
        <v>6000</v>
      </c>
      <c r="E30" s="16"/>
      <c r="F30" s="82">
        <v>6000</v>
      </c>
      <c r="G30" s="83"/>
      <c r="H30" s="82">
        <v>6000</v>
      </c>
      <c r="I30" s="3"/>
      <c r="J30" s="82">
        <v>6000</v>
      </c>
      <c r="K30" s="3"/>
      <c r="L30" s="77">
        <v>6000</v>
      </c>
      <c r="M30" s="115"/>
      <c r="N30" s="111">
        <v>6000</v>
      </c>
      <c r="O30" s="7"/>
      <c r="P30" s="111">
        <v>6000</v>
      </c>
      <c r="R30" s="111">
        <v>6000</v>
      </c>
      <c r="T30" s="111">
        <v>6000</v>
      </c>
      <c r="U30" s="7"/>
      <c r="X30" s="3"/>
      <c r="Y30" s="3"/>
    </row>
    <row r="31" spans="1:25" x14ac:dyDescent="0.2">
      <c r="A31" s="17"/>
      <c r="B31" s="18" t="s">
        <v>121</v>
      </c>
      <c r="C31" s="21"/>
      <c r="D31" s="16"/>
      <c r="E31" s="16"/>
      <c r="G31" s="83"/>
      <c r="H31" s="82"/>
      <c r="I31" s="3"/>
      <c r="J31" s="82"/>
      <c r="K31" s="3"/>
      <c r="L31" s="77"/>
      <c r="M31" s="115"/>
      <c r="N31" s="111"/>
      <c r="O31" s="7"/>
      <c r="P31" s="111"/>
      <c r="R31" s="111"/>
      <c r="T31" s="111"/>
      <c r="U31" s="7"/>
      <c r="X31" s="3"/>
      <c r="Y31" s="3"/>
    </row>
    <row r="32" spans="1:25" ht="15" x14ac:dyDescent="0.25">
      <c r="A32" s="17"/>
      <c r="B32" s="17"/>
      <c r="C32" s="21" t="s">
        <v>122</v>
      </c>
      <c r="D32" s="16">
        <v>12000</v>
      </c>
      <c r="E32" s="16"/>
      <c r="F32" s="82">
        <v>12000</v>
      </c>
      <c r="H32" s="82">
        <v>12000</v>
      </c>
      <c r="I32" s="2"/>
      <c r="J32" s="82">
        <v>12000</v>
      </c>
      <c r="K32" s="2"/>
      <c r="L32" s="77">
        <v>12000</v>
      </c>
      <c r="M32" s="116"/>
      <c r="N32" s="82">
        <v>11200</v>
      </c>
      <c r="O32" s="7"/>
      <c r="P32" s="82">
        <v>11200</v>
      </c>
      <c r="R32" s="111">
        <v>11200</v>
      </c>
      <c r="T32" s="111">
        <v>13100</v>
      </c>
      <c r="U32" s="7"/>
    </row>
    <row r="33" spans="1:24" x14ac:dyDescent="0.2">
      <c r="A33" s="17"/>
      <c r="B33" s="17"/>
      <c r="C33" s="21" t="s">
        <v>123</v>
      </c>
      <c r="D33" s="16">
        <v>3000</v>
      </c>
      <c r="E33" s="16"/>
      <c r="F33" s="82">
        <v>3000</v>
      </c>
      <c r="H33" s="82">
        <v>3000</v>
      </c>
      <c r="J33" s="82">
        <v>3000</v>
      </c>
      <c r="L33" s="77">
        <v>3000</v>
      </c>
      <c r="M33" s="117"/>
      <c r="N33" s="82">
        <v>3000</v>
      </c>
      <c r="O33" s="7"/>
      <c r="P33" s="82">
        <v>3000</v>
      </c>
      <c r="R33" s="111">
        <v>3000</v>
      </c>
      <c r="T33" s="111">
        <v>3000</v>
      </c>
      <c r="U33" s="7"/>
    </row>
    <row r="34" spans="1:24" x14ac:dyDescent="0.2">
      <c r="A34" s="17"/>
      <c r="B34" s="18" t="s">
        <v>72</v>
      </c>
      <c r="C34" s="21"/>
      <c r="D34" s="16"/>
      <c r="E34" s="16"/>
      <c r="H34" s="82"/>
      <c r="J34" s="82"/>
      <c r="L34" s="77"/>
      <c r="M34" s="117"/>
      <c r="N34" s="82"/>
      <c r="O34" s="7"/>
      <c r="P34" s="82"/>
      <c r="R34" s="111"/>
      <c r="T34" s="111"/>
      <c r="U34" s="7"/>
    </row>
    <row r="35" spans="1:24" x14ac:dyDescent="0.2">
      <c r="A35" s="17"/>
      <c r="B35" s="17"/>
      <c r="C35" s="21" t="s">
        <v>124</v>
      </c>
      <c r="D35" s="16">
        <v>10000</v>
      </c>
      <c r="E35" s="16"/>
      <c r="F35" s="82">
        <v>11000</v>
      </c>
      <c r="H35" s="82">
        <v>11000</v>
      </c>
      <c r="J35" s="82">
        <v>11000</v>
      </c>
      <c r="L35" s="77">
        <v>11000</v>
      </c>
      <c r="M35" s="117"/>
      <c r="N35" s="82">
        <v>11000</v>
      </c>
      <c r="O35" s="7"/>
      <c r="P35" s="82">
        <v>11000</v>
      </c>
      <c r="R35" s="111">
        <v>11000</v>
      </c>
      <c r="T35" s="111">
        <v>11000</v>
      </c>
      <c r="U35" s="7"/>
      <c r="W35" s="3"/>
    </row>
    <row r="36" spans="1:24" x14ac:dyDescent="0.2">
      <c r="A36" s="17"/>
      <c r="B36" s="17"/>
      <c r="C36" s="21" t="s">
        <v>77</v>
      </c>
      <c r="D36" s="16">
        <v>8930</v>
      </c>
      <c r="E36" s="16"/>
      <c r="F36" s="82">
        <v>9430</v>
      </c>
      <c r="H36" s="82">
        <v>9430</v>
      </c>
      <c r="J36" s="82">
        <v>9430</v>
      </c>
      <c r="L36" s="77">
        <v>9430</v>
      </c>
      <c r="M36" s="117"/>
      <c r="N36" s="82">
        <v>9430</v>
      </c>
      <c r="O36" s="7"/>
      <c r="P36" s="82">
        <v>9430</v>
      </c>
      <c r="R36" s="111">
        <v>9430</v>
      </c>
      <c r="T36" s="111">
        <v>6870</v>
      </c>
      <c r="U36" s="7"/>
      <c r="W36" s="126"/>
      <c r="X36" s="95"/>
    </row>
    <row r="37" spans="1:24" x14ac:dyDescent="0.2">
      <c r="A37" s="17"/>
      <c r="B37" s="17"/>
      <c r="C37" s="21" t="s">
        <v>73</v>
      </c>
      <c r="D37" s="16">
        <v>8000</v>
      </c>
      <c r="E37" s="16"/>
      <c r="F37" s="82">
        <v>8000</v>
      </c>
      <c r="H37" s="82">
        <v>8000</v>
      </c>
      <c r="J37" s="82">
        <v>8000</v>
      </c>
      <c r="L37" s="77">
        <v>8000</v>
      </c>
      <c r="M37" s="117"/>
      <c r="N37" s="82">
        <v>7200</v>
      </c>
      <c r="O37" s="7"/>
      <c r="P37" s="82">
        <v>7200</v>
      </c>
      <c r="R37" s="111">
        <v>7200</v>
      </c>
      <c r="T37" s="111">
        <v>7200</v>
      </c>
      <c r="U37" s="7"/>
      <c r="W37" s="129"/>
      <c r="X37" s="129"/>
    </row>
    <row r="38" spans="1:24" x14ac:dyDescent="0.2">
      <c r="A38" s="17"/>
      <c r="B38" s="17"/>
      <c r="C38" s="21" t="s">
        <v>18</v>
      </c>
      <c r="D38" s="16">
        <v>9600</v>
      </c>
      <c r="E38" s="16"/>
      <c r="F38" s="82">
        <v>9600</v>
      </c>
      <c r="H38" s="82">
        <v>9600</v>
      </c>
      <c r="J38" s="82">
        <v>9600</v>
      </c>
      <c r="L38" s="77">
        <v>9600</v>
      </c>
      <c r="M38" s="117"/>
      <c r="N38" s="82">
        <v>9600</v>
      </c>
      <c r="O38" s="7"/>
      <c r="P38" s="82">
        <v>9600</v>
      </c>
      <c r="R38" s="111">
        <v>9600</v>
      </c>
      <c r="T38" s="111">
        <v>11280</v>
      </c>
      <c r="U38" s="7"/>
      <c r="W38" s="127"/>
      <c r="X38" s="127"/>
    </row>
    <row r="39" spans="1:24" x14ac:dyDescent="0.2">
      <c r="A39" s="17"/>
      <c r="B39" s="17"/>
      <c r="C39" s="21" t="s">
        <v>125</v>
      </c>
      <c r="D39" s="16">
        <v>10370</v>
      </c>
      <c r="E39" s="16"/>
      <c r="F39" s="82">
        <v>10370</v>
      </c>
      <c r="H39" s="82">
        <v>10370</v>
      </c>
      <c r="J39" s="82">
        <v>10370</v>
      </c>
      <c r="L39" s="77">
        <v>10370</v>
      </c>
      <c r="M39" s="117"/>
      <c r="N39" s="82">
        <v>10370</v>
      </c>
      <c r="O39" s="7"/>
      <c r="P39" s="82">
        <v>6870</v>
      </c>
      <c r="R39" s="111">
        <v>6870</v>
      </c>
      <c r="T39" s="111">
        <v>6170</v>
      </c>
      <c r="U39" s="7"/>
      <c r="W39" s="127"/>
      <c r="X39" s="127"/>
    </row>
    <row r="40" spans="1:24" x14ac:dyDescent="0.2">
      <c r="A40" s="17"/>
      <c r="B40" s="17"/>
      <c r="C40" s="21" t="s">
        <v>126</v>
      </c>
      <c r="D40" s="16">
        <v>10000</v>
      </c>
      <c r="E40" s="16"/>
      <c r="F40" s="82">
        <v>10000</v>
      </c>
      <c r="H40" s="82">
        <v>10000</v>
      </c>
      <c r="J40" s="82">
        <v>10000</v>
      </c>
      <c r="L40" s="77">
        <v>10000</v>
      </c>
      <c r="M40" s="117"/>
      <c r="N40" s="82">
        <v>10000</v>
      </c>
      <c r="O40" s="7"/>
      <c r="P40" s="82">
        <v>10000</v>
      </c>
      <c r="R40" s="111">
        <v>16450</v>
      </c>
      <c r="T40" s="111">
        <v>16450</v>
      </c>
      <c r="U40" s="7"/>
      <c r="W40" s="127"/>
      <c r="X40" s="127"/>
    </row>
    <row r="41" spans="1:24" x14ac:dyDescent="0.2">
      <c r="A41" s="17"/>
      <c r="B41" s="18" t="s">
        <v>127</v>
      </c>
      <c r="C41" s="21"/>
      <c r="D41" s="16">
        <v>3000</v>
      </c>
      <c r="E41" s="16"/>
      <c r="F41" s="82">
        <v>3000</v>
      </c>
      <c r="H41" s="82">
        <v>3000</v>
      </c>
      <c r="J41" s="82">
        <v>3000</v>
      </c>
      <c r="L41" s="77">
        <v>3000</v>
      </c>
      <c r="M41" s="117"/>
      <c r="N41" s="82">
        <v>0</v>
      </c>
      <c r="O41" s="7"/>
      <c r="P41" s="82">
        <v>0</v>
      </c>
      <c r="R41" s="111">
        <v>0</v>
      </c>
      <c r="T41" s="111">
        <v>0</v>
      </c>
      <c r="U41" s="7"/>
      <c r="W41" s="127"/>
      <c r="X41" s="127"/>
    </row>
    <row r="42" spans="1:24" ht="15" x14ac:dyDescent="0.25">
      <c r="A42" s="17"/>
      <c r="B42" s="18" t="s">
        <v>85</v>
      </c>
      <c r="C42" s="21"/>
      <c r="D42" s="16">
        <v>5700</v>
      </c>
      <c r="E42" s="16"/>
      <c r="F42" s="82">
        <v>5700</v>
      </c>
      <c r="H42" s="82">
        <v>5700</v>
      </c>
      <c r="J42" s="82">
        <v>5700</v>
      </c>
      <c r="L42" s="77">
        <v>5700</v>
      </c>
      <c r="M42" s="117"/>
      <c r="N42" s="82">
        <v>3200</v>
      </c>
      <c r="O42" s="11"/>
      <c r="P42" s="82">
        <v>3200</v>
      </c>
      <c r="Q42" s="11"/>
      <c r="R42" s="130">
        <v>3200</v>
      </c>
      <c r="S42" s="11"/>
      <c r="T42" s="130">
        <v>3200</v>
      </c>
      <c r="U42" s="11"/>
      <c r="W42" s="127"/>
      <c r="X42" s="127"/>
    </row>
    <row r="43" spans="1:24" ht="15" x14ac:dyDescent="0.25">
      <c r="A43" s="17"/>
      <c r="B43" s="18" t="s">
        <v>134</v>
      </c>
      <c r="C43" s="21"/>
      <c r="D43" s="16">
        <v>5000</v>
      </c>
      <c r="E43" s="16"/>
      <c r="F43" s="82">
        <v>10000</v>
      </c>
      <c r="H43" s="82">
        <v>10000</v>
      </c>
      <c r="J43" s="82">
        <v>10000</v>
      </c>
      <c r="L43" s="77">
        <v>10000</v>
      </c>
      <c r="M43" s="117"/>
      <c r="N43" s="82">
        <v>7000</v>
      </c>
      <c r="O43" s="11"/>
      <c r="P43" s="82">
        <v>7000</v>
      </c>
      <c r="Q43" s="11"/>
      <c r="R43" s="130">
        <v>7000</v>
      </c>
      <c r="S43" s="11"/>
      <c r="T43" s="130">
        <v>7000</v>
      </c>
      <c r="U43" s="11"/>
      <c r="W43" s="127"/>
      <c r="X43" s="127"/>
    </row>
    <row r="44" spans="1:24" ht="15" x14ac:dyDescent="0.25">
      <c r="A44" s="17"/>
      <c r="B44" s="18" t="s">
        <v>133</v>
      </c>
      <c r="C44" s="21"/>
      <c r="D44" s="16">
        <v>10000</v>
      </c>
      <c r="E44" s="16"/>
      <c r="F44" s="82">
        <v>20000</v>
      </c>
      <c r="H44" s="82">
        <v>20000</v>
      </c>
      <c r="J44" s="82">
        <v>10000</v>
      </c>
      <c r="L44" s="77">
        <v>10000</v>
      </c>
      <c r="M44" s="117"/>
      <c r="N44" s="82">
        <v>7000</v>
      </c>
      <c r="O44" s="11"/>
      <c r="P44" s="82">
        <v>7000</v>
      </c>
      <c r="Q44" s="11"/>
      <c r="R44" s="130">
        <v>2550</v>
      </c>
      <c r="S44" s="11"/>
      <c r="T44" s="130">
        <v>2550</v>
      </c>
      <c r="U44" s="11"/>
      <c r="W44" s="127"/>
      <c r="X44" s="127"/>
    </row>
    <row r="45" spans="1:24" ht="14.25" customHeight="1" x14ac:dyDescent="0.2">
      <c r="A45" s="17"/>
      <c r="B45" s="18" t="s">
        <v>6</v>
      </c>
      <c r="C45" s="53"/>
      <c r="D45" s="16">
        <v>2000</v>
      </c>
      <c r="E45" s="16"/>
      <c r="F45" s="82">
        <v>5000</v>
      </c>
      <c r="H45" s="82">
        <v>5000</v>
      </c>
      <c r="J45" s="82">
        <v>5000</v>
      </c>
      <c r="L45" s="77">
        <v>5000</v>
      </c>
      <c r="M45" s="117"/>
      <c r="N45" s="82">
        <v>1000</v>
      </c>
      <c r="O45" s="7"/>
      <c r="P45" s="82">
        <v>1000</v>
      </c>
      <c r="R45" s="111">
        <v>1000</v>
      </c>
      <c r="T45" s="111">
        <v>1000</v>
      </c>
      <c r="U45" s="7"/>
      <c r="V45" s="54"/>
      <c r="W45" s="127"/>
      <c r="X45" s="127"/>
    </row>
    <row r="46" spans="1:24" ht="14.1" customHeight="1" x14ac:dyDescent="0.2">
      <c r="A46" s="17"/>
      <c r="B46" s="18" t="s">
        <v>128</v>
      </c>
      <c r="C46" s="22"/>
      <c r="D46" s="16">
        <v>5000</v>
      </c>
      <c r="E46" s="16"/>
      <c r="F46" s="82">
        <v>5000</v>
      </c>
      <c r="H46" s="82">
        <v>5000</v>
      </c>
      <c r="J46" s="82">
        <v>5000</v>
      </c>
      <c r="L46" s="77">
        <v>5000</v>
      </c>
      <c r="M46" s="117"/>
      <c r="N46" s="82">
        <v>3000</v>
      </c>
      <c r="O46" s="7"/>
      <c r="P46" s="82">
        <v>3000</v>
      </c>
      <c r="R46" s="111">
        <v>1000</v>
      </c>
      <c r="T46" s="111">
        <v>1000</v>
      </c>
      <c r="U46" s="7"/>
      <c r="W46" s="127"/>
      <c r="X46" s="127"/>
    </row>
    <row r="47" spans="1:24" x14ac:dyDescent="0.2">
      <c r="A47" s="17"/>
      <c r="B47" s="17"/>
      <c r="C47" s="21"/>
      <c r="D47" s="16"/>
      <c r="E47" s="16"/>
      <c r="J47" s="90"/>
      <c r="L47" s="77"/>
      <c r="M47" s="117"/>
      <c r="N47" s="122"/>
      <c r="O47" s="122"/>
      <c r="P47" s="111"/>
      <c r="R47" s="111"/>
      <c r="T47" s="111"/>
      <c r="U47" s="7"/>
      <c r="W47" s="127"/>
      <c r="X47" s="127"/>
    </row>
    <row r="48" spans="1:24" hidden="1" x14ac:dyDescent="0.2">
      <c r="A48" s="17"/>
      <c r="B48" s="147" t="s">
        <v>43</v>
      </c>
      <c r="C48" s="147"/>
      <c r="D48" s="16"/>
      <c r="E48" s="15"/>
      <c r="W48" s="127"/>
      <c r="X48" s="127"/>
    </row>
    <row r="49" spans="1:24" hidden="1" x14ac:dyDescent="0.2">
      <c r="A49" s="17"/>
      <c r="B49" s="147" t="s">
        <v>44</v>
      </c>
      <c r="C49" s="147"/>
      <c r="D49" s="16"/>
      <c r="E49" s="15"/>
      <c r="W49" s="127"/>
      <c r="X49" s="127"/>
    </row>
    <row r="50" spans="1:24" hidden="1" x14ac:dyDescent="0.2">
      <c r="A50" s="17"/>
      <c r="B50" s="147" t="s">
        <v>1</v>
      </c>
      <c r="C50" s="147"/>
      <c r="D50" s="16"/>
      <c r="E50" s="15"/>
      <c r="W50" s="127"/>
      <c r="X50" s="127"/>
    </row>
    <row r="51" spans="1:24" hidden="1" x14ac:dyDescent="0.2">
      <c r="A51" s="17"/>
      <c r="B51" s="18" t="s">
        <v>2</v>
      </c>
      <c r="C51" s="21"/>
      <c r="D51" s="16"/>
      <c r="E51" s="15"/>
      <c r="W51" s="127"/>
      <c r="X51" s="127"/>
    </row>
    <row r="52" spans="1:24" hidden="1" x14ac:dyDescent="0.2">
      <c r="A52" s="17"/>
      <c r="B52" s="147" t="s">
        <v>129</v>
      </c>
      <c r="C52" s="147"/>
      <c r="D52" s="16"/>
      <c r="E52" s="15"/>
      <c r="W52" s="127"/>
      <c r="X52" s="127"/>
    </row>
    <row r="53" spans="1:24" hidden="1" x14ac:dyDescent="0.2">
      <c r="A53" s="17"/>
      <c r="B53" s="147" t="s">
        <v>46</v>
      </c>
      <c r="C53" s="147"/>
      <c r="D53" s="16"/>
      <c r="E53" s="15"/>
      <c r="W53" s="127"/>
      <c r="X53" s="127"/>
    </row>
    <row r="54" spans="1:24" x14ac:dyDescent="0.2">
      <c r="A54" s="65" t="s">
        <v>47</v>
      </c>
      <c r="B54" s="24"/>
      <c r="D54" s="65" t="s">
        <v>213</v>
      </c>
      <c r="F54" s="96"/>
      <c r="G54" s="94"/>
      <c r="H54" s="95"/>
      <c r="W54" s="127"/>
      <c r="X54" s="127"/>
    </row>
    <row r="55" spans="1:24" x14ac:dyDescent="0.2">
      <c r="A55" s="65" t="s">
        <v>48</v>
      </c>
      <c r="B55" s="24"/>
      <c r="D55" s="65" t="s">
        <v>212</v>
      </c>
      <c r="F55" s="96"/>
      <c r="G55" s="94"/>
      <c r="H55" s="95"/>
      <c r="W55" s="127"/>
      <c r="X55" s="127"/>
    </row>
    <row r="56" spans="1:24" x14ac:dyDescent="0.2">
      <c r="F56" s="96"/>
      <c r="G56" s="94"/>
      <c r="H56" s="95"/>
      <c r="W56" s="127"/>
      <c r="X56" s="127"/>
    </row>
    <row r="57" spans="1:24" x14ac:dyDescent="0.2">
      <c r="F57" s="96"/>
      <c r="G57" s="94"/>
      <c r="H57" s="95"/>
      <c r="W57" s="127"/>
      <c r="X57" s="127"/>
    </row>
    <row r="58" spans="1:24" x14ac:dyDescent="0.2">
      <c r="F58" s="96"/>
      <c r="G58" s="94"/>
      <c r="H58" s="95"/>
      <c r="W58" s="127"/>
      <c r="X58" s="127"/>
    </row>
    <row r="59" spans="1:24" x14ac:dyDescent="0.2">
      <c r="F59" s="96"/>
      <c r="G59" s="94"/>
      <c r="H59" s="95"/>
      <c r="W59" s="127"/>
      <c r="X59" s="127"/>
    </row>
    <row r="60" spans="1:24" x14ac:dyDescent="0.2">
      <c r="F60" s="96"/>
      <c r="G60" s="94"/>
      <c r="H60" s="95"/>
      <c r="W60" s="127"/>
      <c r="X60" s="127"/>
    </row>
    <row r="61" spans="1:24" ht="15" x14ac:dyDescent="0.25">
      <c r="F61" s="96"/>
      <c r="G61" s="94"/>
      <c r="H61" s="95"/>
      <c r="W61" s="127"/>
      <c r="X61" s="128"/>
    </row>
    <row r="62" spans="1:24" x14ac:dyDescent="0.2">
      <c r="F62" s="96"/>
      <c r="G62" s="94"/>
      <c r="H62" s="95"/>
      <c r="W62" s="127"/>
      <c r="X62" s="127"/>
    </row>
    <row r="63" spans="1:24" x14ac:dyDescent="0.2">
      <c r="F63" s="96"/>
      <c r="G63" s="94"/>
      <c r="H63" s="95"/>
      <c r="W63" s="127"/>
      <c r="X63" s="127"/>
    </row>
    <row r="64" spans="1:24" x14ac:dyDescent="0.2">
      <c r="F64" s="96"/>
      <c r="G64" s="94"/>
      <c r="H64" s="95"/>
      <c r="W64" s="127"/>
      <c r="X64" s="127"/>
    </row>
    <row r="65" spans="6:24" x14ac:dyDescent="0.2">
      <c r="F65" s="96"/>
      <c r="G65" s="94"/>
      <c r="H65" s="95"/>
      <c r="W65" s="127"/>
      <c r="X65" s="127"/>
    </row>
    <row r="66" spans="6:24" x14ac:dyDescent="0.2">
      <c r="F66" s="96"/>
      <c r="G66" s="94"/>
      <c r="H66" s="95"/>
      <c r="W66" s="96"/>
      <c r="X66" s="127"/>
    </row>
    <row r="67" spans="6:24" x14ac:dyDescent="0.2">
      <c r="F67" s="96"/>
      <c r="G67" s="94"/>
      <c r="H67" s="95"/>
      <c r="W67" s="96"/>
      <c r="X67" s="127"/>
    </row>
    <row r="68" spans="6:24" x14ac:dyDescent="0.2">
      <c r="F68" s="96"/>
      <c r="G68" s="94"/>
      <c r="H68" s="95"/>
      <c r="W68" s="96"/>
      <c r="X68" s="127"/>
    </row>
    <row r="69" spans="6:24" x14ac:dyDescent="0.2">
      <c r="F69" s="96"/>
      <c r="G69" s="94"/>
      <c r="H69" s="95"/>
      <c r="W69" s="96"/>
      <c r="X69" s="127"/>
    </row>
    <row r="70" spans="6:24" x14ac:dyDescent="0.2">
      <c r="F70" s="96"/>
      <c r="G70" s="94"/>
      <c r="H70" s="95"/>
      <c r="W70" s="96"/>
      <c r="X70" s="127"/>
    </row>
    <row r="71" spans="6:24" x14ac:dyDescent="0.2">
      <c r="F71" s="96"/>
      <c r="G71" s="94"/>
      <c r="H71" s="95"/>
      <c r="W71" s="96"/>
      <c r="X71" s="127"/>
    </row>
    <row r="72" spans="6:24" x14ac:dyDescent="0.2">
      <c r="W72" s="96"/>
      <c r="X72" s="127"/>
    </row>
    <row r="73" spans="6:24" x14ac:dyDescent="0.2">
      <c r="W73" s="96"/>
      <c r="X73" s="127"/>
    </row>
    <row r="74" spans="6:24" x14ac:dyDescent="0.2">
      <c r="W74" s="96"/>
      <c r="X74" s="127"/>
    </row>
    <row r="75" spans="6:24" x14ac:dyDescent="0.2">
      <c r="W75" s="96"/>
      <c r="X75" s="127"/>
    </row>
    <row r="76" spans="6:24" ht="15" x14ac:dyDescent="0.25">
      <c r="W76" s="96"/>
      <c r="X76" s="128"/>
    </row>
    <row r="77" spans="6:24" ht="15" x14ac:dyDescent="0.25">
      <c r="W77" s="96"/>
      <c r="X77" s="128"/>
    </row>
    <row r="78" spans="6:24" ht="15" x14ac:dyDescent="0.25">
      <c r="W78" s="96"/>
      <c r="X78" s="128"/>
    </row>
    <row r="79" spans="6:24" x14ac:dyDescent="0.2">
      <c r="W79" s="96"/>
      <c r="X79" s="127"/>
    </row>
    <row r="80" spans="6:24" x14ac:dyDescent="0.2">
      <c r="W80" s="96"/>
      <c r="X80" s="127"/>
    </row>
    <row r="81" spans="23:24" x14ac:dyDescent="0.2">
      <c r="W81" s="127"/>
      <c r="X81" s="127"/>
    </row>
    <row r="82" spans="23:24" x14ac:dyDescent="0.2">
      <c r="W82" s="95"/>
      <c r="X82" s="95"/>
    </row>
    <row r="83" spans="23:24" x14ac:dyDescent="0.2">
      <c r="W83" s="95"/>
      <c r="X83" s="95"/>
    </row>
    <row r="84" spans="23:24" x14ac:dyDescent="0.2">
      <c r="W84" s="95"/>
      <c r="X84" s="95"/>
    </row>
    <row r="85" spans="23:24" x14ac:dyDescent="0.2">
      <c r="W85" s="95"/>
      <c r="X85" s="95"/>
    </row>
    <row r="86" spans="23:24" x14ac:dyDescent="0.2">
      <c r="W86" s="95"/>
      <c r="X86" s="95"/>
    </row>
    <row r="87" spans="23:24" x14ac:dyDescent="0.2">
      <c r="W87" s="95"/>
      <c r="X87" s="95"/>
    </row>
    <row r="88" spans="23:24" x14ac:dyDescent="0.2">
      <c r="W88" s="95"/>
      <c r="X88" s="95"/>
    </row>
    <row r="89" spans="23:24" x14ac:dyDescent="0.2">
      <c r="W89" s="95"/>
      <c r="X89" s="95"/>
    </row>
    <row r="90" spans="23:24" x14ac:dyDescent="0.2">
      <c r="W90" s="95"/>
      <c r="X90" s="95"/>
    </row>
    <row r="91" spans="23:24" x14ac:dyDescent="0.2">
      <c r="W91" s="95"/>
      <c r="X91" s="95"/>
    </row>
    <row r="92" spans="23:24" x14ac:dyDescent="0.2">
      <c r="W92" s="95"/>
      <c r="X92" s="95"/>
    </row>
    <row r="93" spans="23:24" x14ac:dyDescent="0.2">
      <c r="W93" s="95"/>
      <c r="X93" s="95"/>
    </row>
    <row r="94" spans="23:24" x14ac:dyDescent="0.2">
      <c r="W94" s="95"/>
      <c r="X94" s="95"/>
    </row>
    <row r="95" spans="23:24" x14ac:dyDescent="0.2">
      <c r="W95" s="95"/>
      <c r="X95" s="95"/>
    </row>
    <row r="96" spans="23:24" x14ac:dyDescent="0.2">
      <c r="W96" s="95"/>
      <c r="X96" s="95"/>
    </row>
    <row r="97" spans="23:24" x14ac:dyDescent="0.2">
      <c r="W97" s="95"/>
      <c r="X97" s="95"/>
    </row>
    <row r="98" spans="23:24" x14ac:dyDescent="0.2">
      <c r="W98" s="95"/>
      <c r="X98" s="95"/>
    </row>
    <row r="99" spans="23:24" x14ac:dyDescent="0.2">
      <c r="W99" s="95"/>
      <c r="X99" s="95"/>
    </row>
    <row r="100" spans="23:24" x14ac:dyDescent="0.2">
      <c r="W100" s="95"/>
      <c r="X100" s="95"/>
    </row>
    <row r="101" spans="23:24" x14ac:dyDescent="0.2">
      <c r="W101" s="95"/>
      <c r="X101" s="95"/>
    </row>
  </sheetData>
  <mergeCells count="24">
    <mergeCell ref="B53:C53"/>
    <mergeCell ref="B9:C9"/>
    <mergeCell ref="B14:C14"/>
    <mergeCell ref="B16:C16"/>
    <mergeCell ref="B19:C19"/>
    <mergeCell ref="B48:C48"/>
    <mergeCell ref="A27:C27"/>
    <mergeCell ref="B49:C49"/>
    <mergeCell ref="B50:C50"/>
    <mergeCell ref="B52:C52"/>
    <mergeCell ref="A8:C8"/>
    <mergeCell ref="A5:C5"/>
    <mergeCell ref="B6:C6"/>
    <mergeCell ref="B7:C7"/>
    <mergeCell ref="J3:K3"/>
    <mergeCell ref="H3:I3"/>
    <mergeCell ref="F3:G3"/>
    <mergeCell ref="T3:U3"/>
    <mergeCell ref="A2:U2"/>
    <mergeCell ref="A3:E3"/>
    <mergeCell ref="L3:M3"/>
    <mergeCell ref="N3:O3"/>
    <mergeCell ref="P3:Q3"/>
    <mergeCell ref="R3:S3"/>
  </mergeCells>
  <pageMargins left="0.7" right="0.7" top="0.75" bottom="0.75" header="0.3" footer="0.3"/>
  <pageSetup paperSize="9" scale="1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P35"/>
  <sheetViews>
    <sheetView tabSelected="1" zoomScale="110" zoomScaleNormal="110" workbookViewId="0">
      <selection activeCell="C34" sqref="C34:C35"/>
    </sheetView>
  </sheetViews>
  <sheetFormatPr defaultRowHeight="14.25" x14ac:dyDescent="0.2"/>
  <cols>
    <col min="1" max="1" width="3.625" style="51" customWidth="1"/>
    <col min="2" max="2" width="31" style="30" customWidth="1"/>
    <col min="3" max="3" width="11.875" style="30" customWidth="1"/>
    <col min="4" max="4" width="11" style="30" customWidth="1"/>
    <col min="5" max="6" width="11.5" style="30" customWidth="1"/>
    <col min="7" max="7" width="11.625" style="30" customWidth="1"/>
    <col min="8" max="9" width="11.375" style="30" customWidth="1"/>
    <col min="10" max="11" width="11.375" style="30" hidden="1" customWidth="1"/>
    <col min="12" max="14" width="11.375" style="30" customWidth="1"/>
    <col min="15" max="18" width="11.75" style="30" customWidth="1"/>
    <col min="19" max="19" width="13.5" style="30" customWidth="1"/>
    <col min="20" max="20" width="14.875" style="30" customWidth="1"/>
    <col min="21" max="1030" width="11.75" style="30" customWidth="1"/>
  </cols>
  <sheetData>
    <row r="1" spans="1:20" ht="11.25" customHeight="1" x14ac:dyDescent="0.2">
      <c r="N1" s="66"/>
    </row>
    <row r="2" spans="1:20" x14ac:dyDescent="0.2">
      <c r="A2" s="171" t="s">
        <v>204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20" ht="27.75" customHeight="1" x14ac:dyDescent="0.25">
      <c r="A3" s="168" t="s">
        <v>153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20" ht="9" customHeight="1" x14ac:dyDescent="0.2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0" s="36" customFormat="1" ht="49.5" customHeight="1" x14ac:dyDescent="0.2">
      <c r="A5" s="33" t="s">
        <v>0</v>
      </c>
      <c r="B5" s="34" t="s">
        <v>97</v>
      </c>
      <c r="C5" s="35" t="s">
        <v>152</v>
      </c>
      <c r="D5" s="35" t="s">
        <v>167</v>
      </c>
      <c r="E5" s="35" t="s">
        <v>154</v>
      </c>
      <c r="F5" s="35" t="s">
        <v>166</v>
      </c>
      <c r="G5" s="35" t="s">
        <v>180</v>
      </c>
      <c r="H5" s="35" t="s">
        <v>183</v>
      </c>
      <c r="I5" s="35" t="s">
        <v>184</v>
      </c>
      <c r="J5" s="119" t="s">
        <v>188</v>
      </c>
      <c r="K5" s="119" t="s">
        <v>194</v>
      </c>
      <c r="L5" s="35" t="s">
        <v>202</v>
      </c>
      <c r="M5" s="35" t="s">
        <v>206</v>
      </c>
      <c r="N5" s="35" t="s">
        <v>205</v>
      </c>
    </row>
    <row r="6" spans="1:20" s="38" customFormat="1" ht="12" customHeight="1" x14ac:dyDescent="0.2">
      <c r="A6" s="37">
        <v>1</v>
      </c>
      <c r="B6" s="37">
        <f>1+A6</f>
        <v>2</v>
      </c>
      <c r="C6" s="37">
        <f>1+B6</f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/>
      <c r="K6" s="37"/>
      <c r="L6" s="37">
        <v>10</v>
      </c>
      <c r="M6" s="37">
        <v>10</v>
      </c>
      <c r="N6" s="37">
        <v>12</v>
      </c>
    </row>
    <row r="7" spans="1:20" s="36" customFormat="1" ht="14.25" customHeight="1" x14ac:dyDescent="0.2">
      <c r="A7" s="33">
        <v>1</v>
      </c>
      <c r="B7" s="39" t="s">
        <v>168</v>
      </c>
      <c r="C7" s="40"/>
      <c r="D7" s="40"/>
      <c r="E7" s="40">
        <v>341220.29</v>
      </c>
      <c r="F7" s="40">
        <v>341220.29</v>
      </c>
      <c r="G7" s="40">
        <v>341220.29</v>
      </c>
      <c r="H7" s="40">
        <v>341220.29</v>
      </c>
      <c r="I7" s="40">
        <v>341220.29</v>
      </c>
      <c r="J7" s="40">
        <v>341220.29</v>
      </c>
      <c r="K7" s="40">
        <v>341220.29</v>
      </c>
      <c r="L7" s="40">
        <v>341220.29</v>
      </c>
      <c r="M7" s="40">
        <v>341220.29</v>
      </c>
      <c r="N7" s="40"/>
    </row>
    <row r="8" spans="1:20" s="36" customFormat="1" ht="13.5" customHeight="1" x14ac:dyDescent="0.2">
      <c r="A8" s="33">
        <f>1+A7</f>
        <v>2</v>
      </c>
      <c r="B8" s="39" t="s">
        <v>169</v>
      </c>
      <c r="C8" s="40"/>
      <c r="D8" s="40"/>
      <c r="E8" s="40">
        <v>33144.449999999997</v>
      </c>
      <c r="F8" s="40">
        <v>33144.449999999997</v>
      </c>
      <c r="G8" s="40">
        <v>33144.449999999997</v>
      </c>
      <c r="H8" s="40">
        <v>33144.449999999997</v>
      </c>
      <c r="I8" s="40">
        <v>33144.449999999997</v>
      </c>
      <c r="J8" s="40">
        <v>33144.449999999997</v>
      </c>
      <c r="K8" s="40">
        <v>33144.449999999997</v>
      </c>
      <c r="L8" s="40">
        <v>33144.449999999997</v>
      </c>
      <c r="M8" s="40">
        <v>33144.449999999997</v>
      </c>
      <c r="N8" s="40"/>
    </row>
    <row r="9" spans="1:20" s="36" customFormat="1" ht="12.75" x14ac:dyDescent="0.2">
      <c r="A9" s="33"/>
      <c r="B9" s="39" t="s">
        <v>98</v>
      </c>
      <c r="C9" s="40"/>
      <c r="D9" s="40"/>
      <c r="E9" s="40">
        <v>923.98</v>
      </c>
      <c r="F9" s="40">
        <v>923.98</v>
      </c>
      <c r="G9" s="40">
        <v>923.98</v>
      </c>
      <c r="H9" s="40">
        <v>923.98</v>
      </c>
      <c r="I9" s="40">
        <v>923.98</v>
      </c>
      <c r="J9" s="40">
        <v>923.98</v>
      </c>
      <c r="K9" s="40">
        <v>923.98</v>
      </c>
      <c r="L9" s="40">
        <v>923.98</v>
      </c>
      <c r="M9" s="40">
        <v>923.98</v>
      </c>
      <c r="N9" s="40"/>
    </row>
    <row r="10" spans="1:20" s="36" customFormat="1" ht="12.75" customHeight="1" x14ac:dyDescent="0.2">
      <c r="A10" s="33">
        <v>3</v>
      </c>
      <c r="B10" s="39" t="s">
        <v>170</v>
      </c>
      <c r="C10" s="40"/>
      <c r="D10" s="40"/>
      <c r="E10" s="40">
        <v>44100.25</v>
      </c>
      <c r="F10" s="40">
        <v>44100.25</v>
      </c>
      <c r="G10" s="40">
        <v>44100.25</v>
      </c>
      <c r="H10" s="40">
        <v>44100.25</v>
      </c>
      <c r="I10" s="40">
        <v>44100.25</v>
      </c>
      <c r="J10" s="40">
        <v>44100.25</v>
      </c>
      <c r="K10" s="40">
        <v>44100.25</v>
      </c>
      <c r="L10" s="40">
        <v>44100.25</v>
      </c>
      <c r="M10" s="40">
        <v>44100.25</v>
      </c>
      <c r="N10" s="40"/>
      <c r="P10" s="167"/>
      <c r="Q10" s="167"/>
    </row>
    <row r="11" spans="1:20" s="36" customFormat="1" ht="12.75" x14ac:dyDescent="0.2">
      <c r="A11" s="33"/>
      <c r="B11" s="39" t="s">
        <v>98</v>
      </c>
      <c r="C11" s="40"/>
      <c r="D11" s="40"/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/>
      <c r="P11" s="167"/>
      <c r="Q11" s="167"/>
    </row>
    <row r="12" spans="1:20" s="36" customFormat="1" ht="15.6" customHeight="1" x14ac:dyDescent="0.2">
      <c r="A12" s="33">
        <v>4</v>
      </c>
      <c r="B12" s="41" t="s">
        <v>99</v>
      </c>
      <c r="C12" s="40"/>
      <c r="D12" s="40"/>
      <c r="E12" s="40">
        <v>0</v>
      </c>
      <c r="F12" s="44">
        <v>271000</v>
      </c>
      <c r="G12" s="44">
        <v>302500</v>
      </c>
      <c r="H12" s="44">
        <v>302500</v>
      </c>
      <c r="I12" s="44">
        <v>302500</v>
      </c>
      <c r="J12" s="44">
        <v>302500</v>
      </c>
      <c r="K12" s="44">
        <v>302500</v>
      </c>
      <c r="L12" s="44">
        <v>302500</v>
      </c>
      <c r="M12" s="44">
        <v>302500</v>
      </c>
      <c r="N12" s="40"/>
      <c r="P12" s="46"/>
      <c r="Q12" s="46"/>
    </row>
    <row r="13" spans="1:20" s="36" customFormat="1" ht="15.6" customHeight="1" x14ac:dyDescent="0.2">
      <c r="A13" s="33">
        <v>5</v>
      </c>
      <c r="B13" s="41" t="s">
        <v>210</v>
      </c>
      <c r="C13" s="40"/>
      <c r="D13" s="40"/>
      <c r="E13" s="40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43000</v>
      </c>
      <c r="N13" s="40"/>
      <c r="P13" s="46"/>
      <c r="Q13" s="46"/>
    </row>
    <row r="14" spans="1:20" s="36" customFormat="1" ht="12.75" x14ac:dyDescent="0.2">
      <c r="A14" s="42" t="s">
        <v>100</v>
      </c>
      <c r="B14" s="43" t="s">
        <v>101</v>
      </c>
      <c r="C14" s="44">
        <v>3708840.45</v>
      </c>
      <c r="D14" s="44">
        <v>3664931.5000000005</v>
      </c>
      <c r="E14" s="44">
        <v>4258269.9989999998</v>
      </c>
      <c r="F14" s="44">
        <v>4272104.9989999998</v>
      </c>
      <c r="G14" s="44">
        <v>4216279.9989999998</v>
      </c>
      <c r="H14" s="44">
        <v>4216279.9989999998</v>
      </c>
      <c r="I14" s="44">
        <v>4246378</v>
      </c>
      <c r="J14" s="44">
        <v>4034158</v>
      </c>
      <c r="K14" s="44">
        <v>4065808</v>
      </c>
      <c r="L14" s="44">
        <v>4210808</v>
      </c>
      <c r="M14" s="44">
        <v>4210808</v>
      </c>
      <c r="N14" s="44">
        <v>1.1489458943502762</v>
      </c>
      <c r="P14" s="46"/>
      <c r="Q14" s="46"/>
      <c r="S14" s="45"/>
      <c r="T14" s="45"/>
    </row>
    <row r="15" spans="1:20" s="36" customFormat="1" ht="12.75" x14ac:dyDescent="0.2">
      <c r="A15" s="33">
        <v>1</v>
      </c>
      <c r="B15" s="39" t="s">
        <v>102</v>
      </c>
      <c r="C15" s="40">
        <v>3076320.45</v>
      </c>
      <c r="D15" s="40">
        <v>3076320.45</v>
      </c>
      <c r="E15" s="40">
        <v>3108499.9990000003</v>
      </c>
      <c r="F15" s="40">
        <v>3119334.9989999998</v>
      </c>
      <c r="G15" s="40">
        <v>3119334.9989999998</v>
      </c>
      <c r="H15" s="40">
        <v>3119334.9989999998</v>
      </c>
      <c r="I15" s="40">
        <v>3119335</v>
      </c>
      <c r="J15" s="40">
        <v>2907115</v>
      </c>
      <c r="K15" s="40">
        <v>2803365</v>
      </c>
      <c r="L15" s="40">
        <v>2818365</v>
      </c>
      <c r="M15" s="40">
        <v>2818365</v>
      </c>
      <c r="N15" s="44">
        <v>0.91614805603232907</v>
      </c>
      <c r="P15" s="46"/>
      <c r="Q15" s="46"/>
      <c r="S15" s="46"/>
      <c r="T15" s="46"/>
    </row>
    <row r="16" spans="1:20" s="36" customFormat="1" ht="12.75" x14ac:dyDescent="0.2">
      <c r="A16" s="33"/>
      <c r="B16" s="39" t="s">
        <v>177</v>
      </c>
      <c r="C16" s="40">
        <v>0</v>
      </c>
      <c r="D16" s="40">
        <v>0</v>
      </c>
      <c r="E16" s="40">
        <v>0</v>
      </c>
      <c r="F16" s="40">
        <v>0</v>
      </c>
      <c r="G16" s="40">
        <v>256385</v>
      </c>
      <c r="H16" s="40">
        <v>256385</v>
      </c>
      <c r="I16" s="40">
        <v>256385</v>
      </c>
      <c r="J16" s="40">
        <v>256385</v>
      </c>
      <c r="K16" s="40">
        <v>256385</v>
      </c>
      <c r="L16" s="40">
        <v>256385</v>
      </c>
      <c r="M16" s="40">
        <v>256385</v>
      </c>
      <c r="N16" s="44">
        <v>1</v>
      </c>
      <c r="P16" s="46"/>
      <c r="Q16" s="46"/>
      <c r="S16" s="46"/>
      <c r="T16" s="46"/>
    </row>
    <row r="17" spans="1:22" s="36" customFormat="1" ht="25.5" x14ac:dyDescent="0.2">
      <c r="A17" s="33">
        <f>1+A15</f>
        <v>2</v>
      </c>
      <c r="B17" s="41" t="s">
        <v>171</v>
      </c>
      <c r="C17" s="40">
        <v>190000</v>
      </c>
      <c r="D17" s="40">
        <v>188259.11</v>
      </c>
      <c r="E17" s="40">
        <v>0</v>
      </c>
      <c r="F17" s="40">
        <v>0</v>
      </c>
      <c r="G17" s="40">
        <v>252560</v>
      </c>
      <c r="H17" s="40">
        <v>252560</v>
      </c>
      <c r="I17" s="40">
        <v>252560</v>
      </c>
      <c r="J17" s="40">
        <v>252560</v>
      </c>
      <c r="K17" s="40">
        <v>252560</v>
      </c>
      <c r="L17" s="40">
        <v>252560</v>
      </c>
      <c r="M17" s="40">
        <v>252560</v>
      </c>
      <c r="N17" s="44">
        <v>1.3415552639125938</v>
      </c>
      <c r="P17" s="46"/>
      <c r="Q17" s="46"/>
      <c r="S17" s="46"/>
      <c r="T17" s="46"/>
    </row>
    <row r="18" spans="1:22" s="36" customFormat="1" ht="12.75" x14ac:dyDescent="0.2">
      <c r="A18" s="33">
        <f>1+A17</f>
        <v>3</v>
      </c>
      <c r="B18" s="39" t="s">
        <v>103</v>
      </c>
      <c r="C18" s="40">
        <v>4000</v>
      </c>
      <c r="D18" s="40">
        <v>4000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23498</v>
      </c>
      <c r="N18" s="44">
        <v>5.8745000000000003</v>
      </c>
      <c r="P18" s="46"/>
      <c r="Q18" s="46"/>
      <c r="S18" s="46"/>
      <c r="T18" s="46"/>
    </row>
    <row r="19" spans="1:22" s="36" customFormat="1" ht="12.75" x14ac:dyDescent="0.2">
      <c r="A19" s="33">
        <f>1+A18</f>
        <v>4</v>
      </c>
      <c r="B19" s="39" t="s">
        <v>104</v>
      </c>
      <c r="C19" s="40">
        <v>0</v>
      </c>
      <c r="D19" s="40">
        <v>0</v>
      </c>
      <c r="E19" s="40">
        <v>564770</v>
      </c>
      <c r="F19" s="40">
        <v>564770</v>
      </c>
      <c r="G19" s="40">
        <v>0</v>
      </c>
      <c r="H19" s="40">
        <v>0</v>
      </c>
      <c r="I19" s="40">
        <v>23498</v>
      </c>
      <c r="J19" s="40">
        <v>23498</v>
      </c>
      <c r="K19" s="40">
        <v>23498</v>
      </c>
      <c r="L19" s="40">
        <v>23498</v>
      </c>
      <c r="M19" s="40">
        <v>0</v>
      </c>
      <c r="N19" s="44">
        <v>1</v>
      </c>
      <c r="P19" s="46"/>
      <c r="Q19" s="46"/>
      <c r="S19" s="46"/>
      <c r="T19" s="46"/>
    </row>
    <row r="20" spans="1:22" s="36" customFormat="1" ht="12.75" x14ac:dyDescent="0.2">
      <c r="A20" s="33">
        <f>1+A19</f>
        <v>5</v>
      </c>
      <c r="B20" s="41" t="s">
        <v>105</v>
      </c>
      <c r="C20" s="40">
        <v>438520</v>
      </c>
      <c r="D20" s="40">
        <v>584611.05000000005</v>
      </c>
      <c r="E20" s="40">
        <v>585000</v>
      </c>
      <c r="F20" s="40">
        <v>588000</v>
      </c>
      <c r="G20" s="40">
        <v>588000</v>
      </c>
      <c r="H20" s="40">
        <v>588000</v>
      </c>
      <c r="I20" s="40">
        <v>594600</v>
      </c>
      <c r="J20" s="40">
        <v>594600</v>
      </c>
      <c r="K20" s="40">
        <v>730000</v>
      </c>
      <c r="L20" s="40">
        <v>860000</v>
      </c>
      <c r="M20" s="40">
        <v>860000</v>
      </c>
      <c r="N20" s="44">
        <v>1.4710635387408431</v>
      </c>
      <c r="P20" s="46"/>
      <c r="Q20" s="46"/>
      <c r="S20" s="46"/>
      <c r="T20" s="46"/>
    </row>
    <row r="21" spans="1:22" s="36" customFormat="1" ht="12.75" x14ac:dyDescent="0.2">
      <c r="A21" s="42" t="s">
        <v>106</v>
      </c>
      <c r="B21" s="43" t="s">
        <v>107</v>
      </c>
      <c r="C21" s="44">
        <v>3369740.4499999997</v>
      </c>
      <c r="D21" s="44">
        <v>3257760.97</v>
      </c>
      <c r="E21" s="44">
        <v>3692679.9990000003</v>
      </c>
      <c r="F21" s="44">
        <v>3942515.0040000002</v>
      </c>
      <c r="G21" s="44">
        <v>3918385.0040000002</v>
      </c>
      <c r="H21" s="44">
        <v>3900855.0040000002</v>
      </c>
      <c r="I21" s="44">
        <v>3930953.0039999997</v>
      </c>
      <c r="J21" s="44">
        <v>3718733</v>
      </c>
      <c r="K21" s="44">
        <v>3750383</v>
      </c>
      <c r="L21" s="44">
        <v>3880383</v>
      </c>
      <c r="M21" s="44">
        <v>3923382.9959999998</v>
      </c>
      <c r="N21" s="44">
        <v>1.2043188656655799</v>
      </c>
      <c r="P21" s="46"/>
      <c r="Q21" s="46"/>
    </row>
    <row r="22" spans="1:22" s="36" customFormat="1" ht="12.75" x14ac:dyDescent="0.2">
      <c r="A22" s="33">
        <v>1</v>
      </c>
      <c r="B22" s="39" t="s">
        <v>108</v>
      </c>
      <c r="C22" s="40">
        <v>148100</v>
      </c>
      <c r="D22" s="40">
        <v>118564.2</v>
      </c>
      <c r="E22" s="40">
        <v>158205</v>
      </c>
      <c r="F22" s="40">
        <v>202905</v>
      </c>
      <c r="G22" s="40">
        <v>205405</v>
      </c>
      <c r="H22" s="40">
        <v>203405</v>
      </c>
      <c r="I22" s="40">
        <v>199405</v>
      </c>
      <c r="J22" s="40">
        <v>169265</v>
      </c>
      <c r="K22" s="40">
        <v>165765</v>
      </c>
      <c r="L22" s="40">
        <v>170645</v>
      </c>
      <c r="M22" s="40">
        <v>188645</v>
      </c>
      <c r="N22" s="44">
        <v>1.5910789260164535</v>
      </c>
      <c r="P22" s="46"/>
      <c r="Q22" s="46"/>
      <c r="S22" s="46"/>
      <c r="T22" s="46"/>
      <c r="V22" s="46"/>
    </row>
    <row r="23" spans="1:22" s="36" customFormat="1" ht="12.75" x14ac:dyDescent="0.2">
      <c r="A23" s="33">
        <f>1+A22</f>
        <v>2</v>
      </c>
      <c r="B23" s="39" t="s">
        <v>109</v>
      </c>
      <c r="C23" s="40">
        <v>300000</v>
      </c>
      <c r="D23" s="40">
        <v>288644.65999999997</v>
      </c>
      <c r="E23" s="40">
        <v>510000</v>
      </c>
      <c r="F23" s="40">
        <v>510000</v>
      </c>
      <c r="G23" s="40">
        <v>510000</v>
      </c>
      <c r="H23" s="40">
        <v>510000</v>
      </c>
      <c r="I23" s="40">
        <v>510000</v>
      </c>
      <c r="J23" s="40">
        <v>510000</v>
      </c>
      <c r="K23" s="40">
        <v>510000</v>
      </c>
      <c r="L23" s="40">
        <v>510000</v>
      </c>
      <c r="M23" s="40">
        <v>478000</v>
      </c>
      <c r="N23" s="44">
        <v>1.65601539276701</v>
      </c>
      <c r="P23" s="46"/>
      <c r="Q23" s="46"/>
      <c r="S23" s="46"/>
      <c r="T23" s="46"/>
    </row>
    <row r="24" spans="1:22" s="36" customFormat="1" ht="12.75" x14ac:dyDescent="0.2">
      <c r="A24" s="33">
        <f>1+A23</f>
        <v>3</v>
      </c>
      <c r="B24" s="39" t="s">
        <v>28</v>
      </c>
      <c r="C24" s="40">
        <v>5000</v>
      </c>
      <c r="D24" s="40">
        <v>0</v>
      </c>
      <c r="E24" s="40">
        <v>4000</v>
      </c>
      <c r="F24" s="40">
        <v>19550</v>
      </c>
      <c r="G24" s="40">
        <v>19550</v>
      </c>
      <c r="H24" s="40">
        <v>19550</v>
      </c>
      <c r="I24" s="40">
        <v>19550</v>
      </c>
      <c r="J24" s="40">
        <v>14150</v>
      </c>
      <c r="K24" s="40">
        <v>14150</v>
      </c>
      <c r="L24" s="40">
        <v>14150</v>
      </c>
      <c r="M24" s="40">
        <v>14150</v>
      </c>
      <c r="N24" s="44">
        <v>1</v>
      </c>
      <c r="P24" s="46"/>
      <c r="Q24" s="46"/>
      <c r="S24" s="46"/>
      <c r="T24" s="46"/>
      <c r="V24" s="46"/>
    </row>
    <row r="25" spans="1:22" s="36" customFormat="1" ht="12.75" x14ac:dyDescent="0.2">
      <c r="A25" s="33">
        <f>1+A24</f>
        <v>4</v>
      </c>
      <c r="B25" s="39" t="s">
        <v>31</v>
      </c>
      <c r="C25" s="40">
        <v>772485</v>
      </c>
      <c r="D25" s="40">
        <v>744494.39</v>
      </c>
      <c r="E25" s="40">
        <v>707395</v>
      </c>
      <c r="F25" s="40">
        <v>843845</v>
      </c>
      <c r="G25" s="40">
        <v>825795</v>
      </c>
      <c r="H25" s="40">
        <v>810265</v>
      </c>
      <c r="I25" s="40">
        <v>836265</v>
      </c>
      <c r="J25" s="40">
        <v>735365</v>
      </c>
      <c r="K25" s="40">
        <v>730365</v>
      </c>
      <c r="L25" s="40">
        <v>759756</v>
      </c>
      <c r="M25" s="40">
        <v>796457</v>
      </c>
      <c r="N25" s="44">
        <v>1.0697958382198152</v>
      </c>
      <c r="P25" s="46"/>
      <c r="Q25" s="46"/>
      <c r="S25" s="46"/>
      <c r="T25" s="46"/>
    </row>
    <row r="26" spans="1:22" s="36" customFormat="1" ht="12.75" x14ac:dyDescent="0.2">
      <c r="A26" s="33">
        <f>1+A25</f>
        <v>5</v>
      </c>
      <c r="B26" s="39" t="s">
        <v>1</v>
      </c>
      <c r="C26" s="40">
        <v>33259.4</v>
      </c>
      <c r="D26" s="40">
        <v>32760.51</v>
      </c>
      <c r="E26" s="40">
        <v>34922.370000000003</v>
      </c>
      <c r="F26" s="40">
        <v>34922.370000000003</v>
      </c>
      <c r="G26" s="40">
        <v>34922.370000000003</v>
      </c>
      <c r="H26" s="40">
        <v>34922.370000000003</v>
      </c>
      <c r="I26" s="40">
        <v>34922.370000000003</v>
      </c>
      <c r="J26" s="40">
        <v>34922.370000000003</v>
      </c>
      <c r="K26" s="40">
        <v>34922.370000000003</v>
      </c>
      <c r="L26" s="40">
        <v>34922.370000000003</v>
      </c>
      <c r="M26" s="40">
        <v>37557.22</v>
      </c>
      <c r="N26" s="44">
        <v>1.1464174397773417</v>
      </c>
      <c r="P26" s="46"/>
      <c r="Q26" s="46"/>
      <c r="S26" s="46"/>
      <c r="T26" s="46"/>
    </row>
    <row r="27" spans="1:22" s="36" customFormat="1" ht="12.75" x14ac:dyDescent="0.2">
      <c r="A27" s="33">
        <f>1+A26</f>
        <v>6</v>
      </c>
      <c r="B27" s="39" t="s">
        <v>110</v>
      </c>
      <c r="C27" s="40">
        <v>1555761.36</v>
      </c>
      <c r="D27" s="40">
        <v>1546339.06</v>
      </c>
      <c r="E27" s="40">
        <v>1755094.2</v>
      </c>
      <c r="F27" s="40">
        <v>1803304.2</v>
      </c>
      <c r="G27" s="40">
        <v>1795504.2</v>
      </c>
      <c r="H27" s="40">
        <v>1795504.2</v>
      </c>
      <c r="I27" s="40">
        <v>1809094.2</v>
      </c>
      <c r="J27" s="40">
        <v>1757428.53</v>
      </c>
      <c r="K27" s="40">
        <v>1747928.53</v>
      </c>
      <c r="L27" s="40">
        <v>1805349.83</v>
      </c>
      <c r="M27" s="40">
        <v>1790269.83</v>
      </c>
      <c r="N27" s="44">
        <v>1.1577472730980487</v>
      </c>
      <c r="P27" s="46"/>
      <c r="Q27" s="46"/>
      <c r="S27" s="46"/>
      <c r="T27" s="46"/>
    </row>
    <row r="28" spans="1:22" s="36" customFormat="1" ht="12.75" x14ac:dyDescent="0.2">
      <c r="A28" s="33"/>
      <c r="B28" s="39" t="s">
        <v>111</v>
      </c>
      <c r="C28" s="40">
        <v>1218401.3600000001</v>
      </c>
      <c r="D28" s="40">
        <v>1203914.06</v>
      </c>
      <c r="E28" s="40">
        <v>1383835.2</v>
      </c>
      <c r="F28" s="40">
        <v>1388885.2</v>
      </c>
      <c r="G28" s="40">
        <v>1388885.2</v>
      </c>
      <c r="H28" s="40">
        <v>1388885.2</v>
      </c>
      <c r="I28" s="40">
        <v>1413975.2</v>
      </c>
      <c r="J28" s="40">
        <v>1372209.53</v>
      </c>
      <c r="K28" s="40">
        <v>1372209.53</v>
      </c>
      <c r="L28" s="40">
        <v>1406830.83</v>
      </c>
      <c r="M28" s="40">
        <v>1407160.83</v>
      </c>
      <c r="N28" s="44">
        <v>1.1688216599115056</v>
      </c>
      <c r="P28" s="46"/>
      <c r="Q28" s="46"/>
      <c r="R28" s="46"/>
      <c r="S28" s="46"/>
      <c r="T28" s="46"/>
    </row>
    <row r="29" spans="1:22" s="36" customFormat="1" ht="12.75" x14ac:dyDescent="0.2">
      <c r="A29" s="33">
        <v>7</v>
      </c>
      <c r="B29" s="39" t="s">
        <v>112</v>
      </c>
      <c r="C29" s="40">
        <v>264706.69</v>
      </c>
      <c r="D29" s="40">
        <v>244285.55</v>
      </c>
      <c r="E29" s="40">
        <v>306563.429</v>
      </c>
      <c r="F29" s="40">
        <v>308488.43400000001</v>
      </c>
      <c r="G29" s="40">
        <v>307708.43400000001</v>
      </c>
      <c r="H29" s="40">
        <v>307708.43400000001</v>
      </c>
      <c r="I29" s="40">
        <v>312216.424</v>
      </c>
      <c r="J29" s="40">
        <v>302902.09000000003</v>
      </c>
      <c r="K29" s="40">
        <v>302902.09000000003</v>
      </c>
      <c r="L29" s="40">
        <v>309744.8</v>
      </c>
      <c r="M29" s="40">
        <v>304738.946</v>
      </c>
      <c r="N29" s="44">
        <v>1.2474702085325964</v>
      </c>
      <c r="P29" s="46"/>
      <c r="Q29" s="46"/>
      <c r="S29" s="46"/>
      <c r="T29" s="46"/>
      <c r="V29" s="46"/>
    </row>
    <row r="30" spans="1:22" s="36" customFormat="1" ht="12.75" x14ac:dyDescent="0.2">
      <c r="A30" s="33">
        <f>1+A29</f>
        <v>8</v>
      </c>
      <c r="B30" s="39" t="s">
        <v>56</v>
      </c>
      <c r="C30" s="40">
        <v>290428</v>
      </c>
      <c r="D30" s="40">
        <v>282672.59999999998</v>
      </c>
      <c r="E30" s="40">
        <v>216500</v>
      </c>
      <c r="F30" s="40">
        <v>219500</v>
      </c>
      <c r="G30" s="40">
        <v>219500</v>
      </c>
      <c r="H30" s="40">
        <v>219500</v>
      </c>
      <c r="I30" s="40">
        <v>209500</v>
      </c>
      <c r="J30" s="40">
        <v>194700</v>
      </c>
      <c r="K30" s="40">
        <v>244350</v>
      </c>
      <c r="L30" s="40">
        <v>275815</v>
      </c>
      <c r="M30" s="40">
        <v>313565</v>
      </c>
      <c r="N30" s="44">
        <v>1.1092868569504084</v>
      </c>
      <c r="P30" s="46"/>
      <c r="Q30" s="46"/>
      <c r="S30" s="46"/>
      <c r="T30" s="46"/>
    </row>
    <row r="31" spans="1:22" s="47" customFormat="1" ht="12.75" x14ac:dyDescent="0.2">
      <c r="A31" s="42" t="s">
        <v>113</v>
      </c>
      <c r="B31" s="43" t="s">
        <v>114</v>
      </c>
      <c r="C31" s="44">
        <v>339100</v>
      </c>
      <c r="D31" s="44">
        <v>336116.47999999998</v>
      </c>
      <c r="E31" s="44">
        <v>565590</v>
      </c>
      <c r="F31" s="44">
        <v>600590</v>
      </c>
      <c r="G31" s="44">
        <v>600395</v>
      </c>
      <c r="H31" s="44">
        <v>617925</v>
      </c>
      <c r="I31" s="44">
        <v>617925</v>
      </c>
      <c r="J31" s="44">
        <v>617925</v>
      </c>
      <c r="K31" s="44">
        <v>617925</v>
      </c>
      <c r="L31" s="44">
        <v>632925</v>
      </c>
      <c r="M31" s="44">
        <v>632925</v>
      </c>
      <c r="N31" s="44">
        <v>1.8830525655867871</v>
      </c>
      <c r="P31" s="46"/>
      <c r="Q31" s="46"/>
      <c r="S31" s="45"/>
      <c r="T31" s="45"/>
      <c r="U31" s="45"/>
    </row>
    <row r="32" spans="1:22" s="47" customFormat="1" ht="12.75" x14ac:dyDescent="0.2">
      <c r="A32" s="42" t="s">
        <v>115</v>
      </c>
      <c r="B32" s="43" t="s">
        <v>116</v>
      </c>
      <c r="C32" s="44">
        <v>4.6566128730773926E-10</v>
      </c>
      <c r="D32" s="44">
        <v>407170.53000000026</v>
      </c>
      <c r="E32" s="44">
        <v>-4.6566128730773926E-10</v>
      </c>
      <c r="F32" s="44">
        <v>4.9999996460974219E-3</v>
      </c>
      <c r="G32" s="44">
        <v>4.9999996460974219E-3</v>
      </c>
      <c r="H32" s="44">
        <v>4.9999996460974219E-3</v>
      </c>
      <c r="I32" s="44">
        <v>-3.9999997243285179E-3</v>
      </c>
      <c r="J32" s="44">
        <v>0</v>
      </c>
      <c r="K32" s="44">
        <v>0</v>
      </c>
      <c r="L32" s="44">
        <v>0</v>
      </c>
      <c r="M32" s="44">
        <v>4.0000001899898052E-3</v>
      </c>
      <c r="N32" s="44"/>
      <c r="Q32" s="45"/>
    </row>
    <row r="33" spans="1:14" s="47" customFormat="1" ht="12.75" x14ac:dyDescent="0.2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1:14" x14ac:dyDescent="0.2">
      <c r="A34" s="169" t="s">
        <v>47</v>
      </c>
      <c r="B34" s="169"/>
      <c r="C34" s="65" t="s">
        <v>213</v>
      </c>
    </row>
    <row r="35" spans="1:14" x14ac:dyDescent="0.2">
      <c r="A35" s="170" t="s">
        <v>48</v>
      </c>
      <c r="B35" s="170"/>
      <c r="C35" s="65" t="s">
        <v>212</v>
      </c>
    </row>
  </sheetData>
  <mergeCells count="6">
    <mergeCell ref="Q10:Q11"/>
    <mergeCell ref="A3:N3"/>
    <mergeCell ref="A34:B34"/>
    <mergeCell ref="A35:B35"/>
    <mergeCell ref="A2:N2"/>
    <mergeCell ref="P10:P11"/>
  </mergeCells>
  <pageMargins left="0.7" right="0.7" top="0.75" bottom="0.75" header="0.3" footer="0.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plan finansowy MOK</vt:lpstr>
      <vt:lpstr>plan finansowy MOK (imprezy)</vt:lpstr>
      <vt:lpstr>Plan finansowy CKD</vt:lpstr>
      <vt:lpstr>Plan finansowy CKD (Imprezy)</vt:lpstr>
      <vt:lpstr>Plan na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Ksiegowosc</dc:creator>
  <cp:lastModifiedBy>Ksiegowosc</cp:lastModifiedBy>
  <cp:lastPrinted>2023-10-03T07:22:25Z</cp:lastPrinted>
  <dcterms:created xsi:type="dcterms:W3CDTF">2022-02-07T10:49:46Z</dcterms:created>
  <dcterms:modified xsi:type="dcterms:W3CDTF">2023-10-06T12:17:20Z</dcterms:modified>
</cp:coreProperties>
</file>